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oss\Desktop\PP5\"/>
    </mc:Choice>
  </mc:AlternateContent>
  <bookViews>
    <workbookView xWindow="0" yWindow="0" windowWidth="20400" windowHeight="7950" tabRatio="955"/>
  </bookViews>
  <sheets>
    <sheet name="Student" sheetId="19" r:id="rId1"/>
  </sheets>
  <definedNames>
    <definedName name="_xlnm._FilterDatabase" hidden="1">#REF!</definedName>
    <definedName name="_PIC3">#REF!</definedName>
    <definedName name="CourseName">OFFSET(#REF!,MATCH(#REF!,#REF!,0)-1,0,COUNTIF(#REF!,#REF!))</definedName>
    <definedName name="sdate">#REF!</definedName>
    <definedName name="Stu">Student!$D$3:$G$2954</definedName>
    <definedName name="wkday">{1,2,3,4,5,6,7}</definedName>
    <definedName name="wknum">{0;1;2;3;4;5}</definedName>
  </definedNames>
  <calcPr calcId="152511"/>
</workbook>
</file>

<file path=xl/calcChain.xml><?xml version="1.0" encoding="utf-8"?>
<calcChain xmlns="http://schemas.openxmlformats.org/spreadsheetml/2006/main">
  <c r="AF2" i="19" l="1"/>
  <c r="AF3" i="19"/>
  <c r="AF4" i="19"/>
  <c r="AF5" i="19"/>
  <c r="AF6" i="19"/>
  <c r="AF7" i="19"/>
  <c r="H3" i="19"/>
  <c r="N3" i="19"/>
  <c r="N4" i="19" s="1"/>
  <c r="N5" i="19" s="1"/>
  <c r="H4" i="19"/>
  <c r="H5" i="19"/>
  <c r="H6" i="19"/>
  <c r="H7" i="19"/>
  <c r="H8" i="19"/>
  <c r="H9" i="19"/>
  <c r="AF9" i="19"/>
  <c r="H10" i="19"/>
  <c r="AF10" i="19"/>
  <c r="AF11" i="19"/>
  <c r="AF12" i="19"/>
  <c r="AF13" i="19"/>
  <c r="AF14" i="19"/>
  <c r="AF15" i="19"/>
  <c r="AF16" i="19"/>
  <c r="AF17" i="19"/>
  <c r="AF18" i="19"/>
  <c r="AF19" i="19"/>
  <c r="AF20" i="19"/>
  <c r="AF21" i="19"/>
  <c r="AF22" i="19"/>
  <c r="AF23" i="19"/>
  <c r="AF24" i="19"/>
  <c r="AF25" i="19"/>
  <c r="AF26" i="19"/>
  <c r="AF27" i="19"/>
  <c r="AF28" i="19"/>
  <c r="AF29" i="19"/>
  <c r="AF30" i="19"/>
  <c r="AF31" i="19"/>
  <c r="AF32" i="19"/>
  <c r="AF33" i="19"/>
  <c r="AF34" i="19"/>
  <c r="AF35" i="19"/>
  <c r="AF36" i="19"/>
  <c r="AF37" i="19"/>
  <c r="AF38" i="19"/>
  <c r="AF39" i="19"/>
  <c r="AF40" i="19"/>
  <c r="AF41" i="19"/>
  <c r="H11" i="19"/>
  <c r="H12" i="19"/>
  <c r="H13" i="19"/>
  <c r="H14" i="19"/>
  <c r="H15" i="19"/>
  <c r="H16" i="19"/>
  <c r="H17" i="19"/>
  <c r="H18" i="19"/>
  <c r="H19" i="19"/>
  <c r="H20" i="19"/>
  <c r="H21" i="19"/>
  <c r="H22" i="19"/>
  <c r="H23" i="19"/>
  <c r="H24" i="19"/>
  <c r="H25" i="19"/>
  <c r="H26" i="19"/>
  <c r="H27" i="19"/>
  <c r="H28" i="19"/>
  <c r="H29" i="19"/>
  <c r="H30" i="19"/>
  <c r="H31" i="19"/>
  <c r="H32" i="19"/>
  <c r="H33" i="19"/>
  <c r="H34" i="19"/>
  <c r="H35" i="19"/>
  <c r="H36" i="19"/>
  <c r="H37" i="19"/>
  <c r="H38" i="19"/>
  <c r="H39" i="19"/>
  <c r="H40" i="19"/>
  <c r="H41" i="19"/>
  <c r="H42" i="19"/>
  <c r="H43" i="19"/>
  <c r="H44" i="19"/>
  <c r="H45" i="19"/>
  <c r="H46" i="19"/>
  <c r="H47" i="19"/>
  <c r="H48" i="19"/>
  <c r="H49" i="19"/>
  <c r="H50" i="19"/>
  <c r="H51" i="19"/>
  <c r="H52" i="19"/>
  <c r="H53" i="19"/>
  <c r="H54" i="19"/>
  <c r="H55" i="19"/>
  <c r="H56" i="19"/>
  <c r="H57" i="19"/>
  <c r="H58" i="19"/>
  <c r="H59" i="19"/>
  <c r="H60" i="19"/>
  <c r="H61" i="19"/>
  <c r="H62" i="19"/>
  <c r="H63" i="19"/>
  <c r="H64" i="19"/>
  <c r="H65" i="19"/>
  <c r="H66" i="19"/>
  <c r="H67" i="19"/>
  <c r="H68" i="19"/>
  <c r="H69" i="19"/>
  <c r="H70" i="19"/>
  <c r="H71" i="19"/>
  <c r="H72" i="19"/>
  <c r="H73" i="19"/>
  <c r="H74" i="19"/>
  <c r="H75" i="19"/>
  <c r="H76" i="19"/>
  <c r="H77" i="19"/>
  <c r="H78" i="19"/>
  <c r="H79" i="19"/>
  <c r="H80" i="19"/>
  <c r="H81" i="19"/>
  <c r="H82" i="19"/>
  <c r="H83" i="19"/>
  <c r="H84" i="19"/>
  <c r="H85" i="19"/>
  <c r="H86" i="19"/>
  <c r="H87" i="19"/>
  <c r="H88" i="19"/>
  <c r="H89" i="19"/>
  <c r="H90" i="19"/>
  <c r="H91" i="19"/>
  <c r="H92" i="19"/>
  <c r="H93" i="19"/>
  <c r="H94" i="19"/>
  <c r="H95" i="19"/>
  <c r="H96" i="19"/>
  <c r="H97" i="19"/>
  <c r="H98" i="19"/>
  <c r="H99" i="19"/>
  <c r="H100" i="19"/>
  <c r="H101" i="19"/>
  <c r="H102" i="19"/>
  <c r="H103" i="19"/>
  <c r="H104" i="19"/>
  <c r="H105" i="19"/>
  <c r="H106" i="19"/>
  <c r="H107" i="19"/>
  <c r="H108" i="19"/>
  <c r="H109" i="19"/>
  <c r="H110" i="19"/>
  <c r="H111" i="19"/>
  <c r="H112" i="19"/>
  <c r="H113" i="19"/>
  <c r="H114" i="19"/>
  <c r="H115" i="19"/>
  <c r="H116" i="19"/>
  <c r="H117" i="19"/>
  <c r="H118" i="19"/>
  <c r="H119" i="19"/>
  <c r="H120" i="19"/>
  <c r="H121" i="19"/>
  <c r="H122" i="19"/>
  <c r="H123" i="19"/>
  <c r="H124" i="19"/>
  <c r="H125" i="19"/>
  <c r="H126" i="19"/>
  <c r="H127" i="19"/>
  <c r="H128" i="19"/>
  <c r="H129" i="19"/>
  <c r="H130" i="19"/>
  <c r="H131" i="19"/>
  <c r="H132" i="19"/>
  <c r="H133" i="19"/>
  <c r="H134" i="19"/>
  <c r="H135" i="19"/>
  <c r="H136" i="19"/>
  <c r="H137" i="19"/>
  <c r="H138" i="19"/>
  <c r="H139" i="19"/>
  <c r="H140" i="19"/>
  <c r="H141" i="19"/>
  <c r="H142" i="19"/>
  <c r="H143" i="19"/>
  <c r="H144" i="19"/>
  <c r="H145" i="19"/>
  <c r="H146" i="19"/>
  <c r="H147" i="19"/>
  <c r="H148" i="19"/>
  <c r="H149" i="19"/>
  <c r="H150" i="19"/>
  <c r="H151" i="19"/>
  <c r="H152" i="19"/>
  <c r="H153" i="19"/>
  <c r="H154" i="19"/>
  <c r="H155" i="19"/>
  <c r="H156" i="19"/>
  <c r="H157" i="19"/>
  <c r="H158" i="19"/>
  <c r="H159" i="19"/>
  <c r="H160" i="19"/>
  <c r="H161" i="19"/>
  <c r="H162" i="19"/>
  <c r="H163" i="19"/>
  <c r="H164" i="19"/>
  <c r="H165" i="19"/>
  <c r="H166" i="19"/>
  <c r="H167" i="19"/>
  <c r="H168" i="19"/>
  <c r="H169" i="19"/>
  <c r="H170" i="19"/>
  <c r="H171" i="19"/>
  <c r="H172" i="19"/>
  <c r="H173" i="19"/>
  <c r="H174" i="19"/>
  <c r="H175" i="19"/>
  <c r="H176" i="19"/>
  <c r="H177" i="19"/>
  <c r="H178" i="19"/>
  <c r="H179" i="19"/>
  <c r="H180" i="19"/>
  <c r="H181" i="19"/>
  <c r="H182" i="19"/>
  <c r="H183" i="19"/>
  <c r="H184" i="19"/>
  <c r="H185" i="19"/>
  <c r="H186" i="19"/>
  <c r="H187" i="19"/>
  <c r="H188" i="19"/>
  <c r="H189" i="19"/>
  <c r="H190" i="19"/>
  <c r="H191" i="19"/>
  <c r="H192" i="19"/>
  <c r="H193" i="19"/>
  <c r="H194" i="19"/>
  <c r="H195" i="19"/>
  <c r="H196" i="19"/>
  <c r="H197" i="19"/>
  <c r="H198" i="19"/>
  <c r="H199" i="19"/>
  <c r="H200" i="19"/>
  <c r="H201" i="19"/>
  <c r="H202" i="19"/>
  <c r="H203" i="19"/>
  <c r="H204" i="19"/>
  <c r="H205" i="19"/>
  <c r="H206" i="19"/>
  <c r="H207" i="19"/>
  <c r="H208" i="19"/>
  <c r="H209" i="19"/>
  <c r="H210" i="19"/>
  <c r="H211" i="19"/>
  <c r="H212" i="19"/>
  <c r="H213" i="19"/>
  <c r="H214" i="19"/>
  <c r="H215" i="19"/>
  <c r="H216" i="19"/>
  <c r="H217" i="19"/>
  <c r="H218" i="19"/>
  <c r="H219" i="19"/>
  <c r="H220" i="19"/>
  <c r="H221" i="19"/>
  <c r="H222" i="19"/>
  <c r="H223" i="19"/>
  <c r="H224" i="19"/>
  <c r="H225" i="19"/>
  <c r="H226" i="19"/>
  <c r="H227" i="19"/>
  <c r="H228" i="19"/>
  <c r="H229" i="19"/>
  <c r="H230" i="19"/>
  <c r="H231" i="19"/>
  <c r="H232" i="19"/>
  <c r="H233" i="19"/>
  <c r="H234" i="19"/>
  <c r="H235" i="19"/>
  <c r="H236" i="19"/>
  <c r="H237" i="19"/>
  <c r="H238" i="19"/>
  <c r="H239" i="19"/>
  <c r="H240" i="19"/>
  <c r="H241" i="19"/>
  <c r="H242" i="19"/>
  <c r="H243" i="19"/>
  <c r="H244" i="19"/>
  <c r="H245" i="19"/>
  <c r="H246" i="19"/>
  <c r="H247" i="19"/>
  <c r="H248" i="19"/>
  <c r="H249" i="19"/>
  <c r="H250" i="19"/>
  <c r="H251" i="19"/>
  <c r="H252" i="19"/>
  <c r="H253" i="19"/>
  <c r="H254" i="19"/>
  <c r="H255" i="19"/>
  <c r="H256" i="19"/>
  <c r="H257" i="19"/>
  <c r="H258" i="19"/>
  <c r="H259" i="19"/>
  <c r="H260" i="19"/>
  <c r="H261" i="19"/>
  <c r="H262" i="19"/>
  <c r="H263" i="19"/>
  <c r="H264" i="19"/>
  <c r="H265" i="19"/>
  <c r="H266" i="19"/>
  <c r="H267" i="19"/>
  <c r="H268" i="19"/>
  <c r="H269" i="19"/>
  <c r="H270" i="19"/>
  <c r="H271" i="19"/>
  <c r="H272" i="19"/>
  <c r="H273" i="19"/>
  <c r="H274" i="19"/>
  <c r="H275" i="19"/>
  <c r="H276" i="19"/>
  <c r="H277" i="19"/>
  <c r="H278" i="19"/>
  <c r="H279" i="19"/>
  <c r="H280" i="19"/>
  <c r="H281" i="19"/>
  <c r="H282" i="19"/>
  <c r="H283" i="19"/>
  <c r="H284" i="19"/>
  <c r="H285" i="19"/>
  <c r="H286" i="19"/>
  <c r="H287" i="19"/>
  <c r="H288" i="19"/>
  <c r="H289" i="19"/>
  <c r="H290" i="19"/>
  <c r="H291" i="19"/>
  <c r="H292" i="19"/>
  <c r="H293" i="19"/>
  <c r="H294" i="19"/>
  <c r="H295" i="19"/>
  <c r="H296" i="19"/>
  <c r="H297" i="19"/>
  <c r="H298" i="19"/>
  <c r="H299" i="19"/>
  <c r="H300" i="19"/>
  <c r="H301" i="19"/>
  <c r="H302" i="19"/>
  <c r="H303" i="19"/>
  <c r="H304" i="19"/>
  <c r="H305" i="19"/>
  <c r="H306" i="19"/>
  <c r="H307" i="19"/>
  <c r="H308" i="19"/>
  <c r="H309" i="19"/>
  <c r="H310" i="19"/>
  <c r="H311" i="19"/>
  <c r="H312" i="19"/>
  <c r="H313" i="19"/>
  <c r="H314" i="19"/>
  <c r="H315" i="19"/>
  <c r="H316" i="19"/>
  <c r="H317" i="19"/>
  <c r="H318" i="19"/>
  <c r="H319" i="19"/>
  <c r="H320" i="19"/>
  <c r="H321" i="19"/>
  <c r="H322" i="19"/>
  <c r="H323" i="19"/>
  <c r="H324" i="19"/>
  <c r="H325" i="19"/>
  <c r="H326" i="19"/>
  <c r="H327" i="19"/>
  <c r="H328" i="19"/>
  <c r="H329" i="19"/>
  <c r="H330" i="19"/>
  <c r="H331" i="19"/>
  <c r="H332" i="19"/>
  <c r="H333" i="19"/>
  <c r="H334" i="19"/>
  <c r="H335" i="19"/>
  <c r="H336" i="19"/>
  <c r="H337" i="19"/>
  <c r="H338" i="19"/>
  <c r="H339" i="19"/>
  <c r="H340" i="19"/>
  <c r="H341" i="19"/>
  <c r="H342" i="19"/>
  <c r="H343" i="19"/>
  <c r="H344" i="19"/>
  <c r="H345" i="19"/>
  <c r="H346" i="19"/>
  <c r="H347" i="19"/>
  <c r="H348" i="19"/>
  <c r="H349" i="19"/>
  <c r="H350" i="19"/>
  <c r="H351" i="19"/>
  <c r="H352" i="19"/>
  <c r="H353" i="19"/>
  <c r="H354" i="19"/>
  <c r="H355" i="19"/>
  <c r="H356" i="19"/>
  <c r="H357" i="19"/>
  <c r="H358" i="19"/>
  <c r="H359" i="19"/>
  <c r="H360" i="19"/>
  <c r="H361" i="19"/>
  <c r="H362" i="19"/>
  <c r="H363" i="19"/>
  <c r="H364" i="19"/>
  <c r="H365" i="19"/>
  <c r="H366" i="19"/>
  <c r="H367" i="19"/>
  <c r="H368" i="19"/>
  <c r="H369" i="19"/>
  <c r="H370" i="19"/>
  <c r="H371" i="19"/>
  <c r="H372" i="19"/>
  <c r="H373" i="19"/>
  <c r="H374" i="19"/>
  <c r="H375" i="19"/>
  <c r="H376" i="19"/>
  <c r="H377" i="19"/>
  <c r="H378" i="19"/>
  <c r="H379" i="19"/>
  <c r="H380" i="19"/>
  <c r="H381" i="19"/>
  <c r="H382" i="19"/>
  <c r="H383" i="19"/>
  <c r="H384" i="19"/>
  <c r="H385" i="19"/>
  <c r="H386" i="19"/>
  <c r="H387" i="19"/>
  <c r="H388" i="19"/>
  <c r="H389" i="19"/>
  <c r="H390" i="19"/>
  <c r="H391" i="19"/>
  <c r="H392" i="19"/>
  <c r="H393" i="19"/>
  <c r="H394" i="19"/>
  <c r="H395" i="19"/>
  <c r="H396" i="19"/>
  <c r="H397" i="19"/>
  <c r="H398" i="19"/>
  <c r="H399" i="19"/>
  <c r="H400" i="19"/>
  <c r="H401" i="19"/>
  <c r="H402" i="19"/>
  <c r="H403" i="19"/>
  <c r="H404" i="19"/>
  <c r="H405" i="19"/>
  <c r="H406" i="19"/>
  <c r="H407" i="19"/>
  <c r="H408" i="19"/>
  <c r="H409" i="19"/>
  <c r="H410" i="19"/>
  <c r="H411" i="19"/>
  <c r="H412" i="19"/>
  <c r="H413" i="19"/>
  <c r="H414" i="19"/>
  <c r="H415" i="19"/>
  <c r="H416" i="19"/>
  <c r="H417" i="19"/>
  <c r="H418" i="19"/>
  <c r="H419" i="19"/>
  <c r="H420" i="19"/>
  <c r="H421" i="19"/>
  <c r="H422" i="19"/>
  <c r="H423" i="19"/>
  <c r="H424" i="19"/>
  <c r="H425" i="19"/>
  <c r="H426" i="19"/>
  <c r="H427" i="19"/>
  <c r="H428" i="19"/>
  <c r="H429" i="19"/>
  <c r="H430" i="19"/>
  <c r="H431" i="19"/>
  <c r="H432" i="19"/>
  <c r="H433" i="19"/>
  <c r="H434" i="19"/>
  <c r="H435" i="19"/>
  <c r="H436" i="19"/>
  <c r="H437" i="19"/>
  <c r="H438" i="19"/>
  <c r="H439" i="19"/>
  <c r="H440" i="19"/>
  <c r="H441" i="19"/>
  <c r="H442" i="19"/>
  <c r="H443" i="19"/>
  <c r="H444" i="19"/>
  <c r="H445" i="19"/>
  <c r="H446" i="19"/>
  <c r="H447" i="19"/>
  <c r="H448" i="19"/>
  <c r="H449" i="19"/>
  <c r="H450" i="19"/>
  <c r="H451" i="19"/>
  <c r="H452" i="19"/>
  <c r="H453" i="19"/>
  <c r="H454" i="19"/>
  <c r="H455" i="19"/>
  <c r="H456" i="19"/>
  <c r="H457" i="19"/>
  <c r="H458" i="19"/>
  <c r="H459" i="19"/>
  <c r="H460" i="19"/>
  <c r="H461" i="19"/>
  <c r="H462" i="19"/>
  <c r="H463" i="19"/>
  <c r="H464" i="19"/>
  <c r="H465" i="19"/>
  <c r="H466" i="19"/>
  <c r="H467" i="19"/>
  <c r="H468" i="19"/>
  <c r="H469" i="19"/>
  <c r="H470" i="19"/>
  <c r="H471" i="19"/>
  <c r="H472" i="19"/>
  <c r="H473" i="19"/>
  <c r="H474" i="19"/>
  <c r="H475" i="19"/>
  <c r="H476" i="19"/>
  <c r="H477" i="19"/>
  <c r="H478" i="19"/>
  <c r="H479" i="19"/>
  <c r="H480" i="19"/>
  <c r="H481" i="19"/>
  <c r="H482" i="19"/>
  <c r="H483" i="19"/>
  <c r="H484" i="19"/>
  <c r="H485" i="19"/>
  <c r="H486" i="19"/>
  <c r="H487" i="19"/>
  <c r="H488" i="19"/>
  <c r="H489" i="19"/>
  <c r="H490" i="19"/>
  <c r="H491" i="19"/>
  <c r="H492" i="19"/>
  <c r="H493" i="19"/>
  <c r="H494" i="19"/>
  <c r="H495" i="19"/>
  <c r="H496" i="19"/>
  <c r="H497" i="19"/>
  <c r="H498" i="19"/>
  <c r="H499" i="19"/>
  <c r="H500" i="19"/>
  <c r="H501" i="19"/>
  <c r="H502" i="19"/>
  <c r="H503" i="19"/>
  <c r="H504" i="19"/>
  <c r="H505" i="19"/>
  <c r="H506" i="19"/>
  <c r="H507" i="19"/>
  <c r="H508" i="19"/>
  <c r="H509" i="19"/>
  <c r="H510" i="19"/>
  <c r="H511" i="19"/>
  <c r="H512" i="19"/>
  <c r="H513" i="19"/>
  <c r="H514" i="19"/>
  <c r="H515" i="19"/>
  <c r="H516" i="19"/>
  <c r="H517" i="19"/>
  <c r="H518" i="19"/>
  <c r="H519" i="19"/>
  <c r="H520" i="19"/>
  <c r="H521" i="19"/>
  <c r="H522" i="19"/>
  <c r="H523" i="19"/>
  <c r="H524" i="19"/>
  <c r="H525" i="19"/>
  <c r="H526" i="19"/>
  <c r="H527" i="19"/>
  <c r="H528" i="19"/>
  <c r="H529" i="19"/>
  <c r="H530" i="19"/>
  <c r="H531" i="19"/>
  <c r="H532" i="19"/>
  <c r="H533" i="19"/>
  <c r="H534" i="19"/>
  <c r="H535" i="19"/>
  <c r="H536" i="19"/>
  <c r="H537" i="19"/>
  <c r="H538" i="19"/>
  <c r="H539" i="19"/>
  <c r="H540" i="19"/>
  <c r="H541" i="19"/>
  <c r="H542" i="19"/>
  <c r="H543" i="19"/>
  <c r="H544" i="19"/>
  <c r="H545" i="19"/>
  <c r="H546" i="19"/>
  <c r="H547" i="19"/>
  <c r="H548" i="19"/>
  <c r="H549" i="19"/>
  <c r="H550" i="19"/>
  <c r="H551" i="19"/>
  <c r="H552" i="19"/>
  <c r="H553" i="19"/>
  <c r="H554" i="19"/>
  <c r="H555" i="19"/>
  <c r="H556" i="19"/>
  <c r="H557" i="19"/>
  <c r="H558" i="19"/>
  <c r="H559" i="19"/>
  <c r="H560" i="19"/>
  <c r="H561" i="19"/>
  <c r="H562" i="19"/>
  <c r="H563" i="19"/>
  <c r="H564" i="19"/>
  <c r="H565" i="19"/>
  <c r="H566" i="19"/>
  <c r="H567" i="19"/>
  <c r="H568" i="19"/>
  <c r="H569" i="19"/>
  <c r="H570" i="19"/>
  <c r="H571" i="19"/>
  <c r="H572" i="19"/>
  <c r="H573" i="19"/>
  <c r="H574" i="19"/>
  <c r="H575" i="19"/>
  <c r="H576" i="19"/>
  <c r="H577" i="19"/>
  <c r="H578" i="19"/>
  <c r="H579" i="19"/>
  <c r="H580" i="19"/>
  <c r="H581" i="19"/>
  <c r="H582" i="19"/>
  <c r="H583" i="19"/>
  <c r="H584" i="19"/>
  <c r="H585" i="19"/>
  <c r="H586" i="19"/>
  <c r="H587" i="19"/>
  <c r="H588" i="19"/>
  <c r="H589" i="19"/>
  <c r="H590" i="19"/>
  <c r="H591" i="19"/>
  <c r="H592" i="19"/>
  <c r="H593" i="19"/>
  <c r="H594" i="19"/>
  <c r="H595" i="19"/>
  <c r="H596" i="19"/>
  <c r="H597" i="19"/>
  <c r="H598" i="19"/>
  <c r="H599" i="19"/>
  <c r="H600" i="19"/>
  <c r="H601" i="19"/>
  <c r="H602" i="19"/>
  <c r="H603" i="19"/>
  <c r="H604" i="19"/>
  <c r="H605" i="19"/>
  <c r="H606" i="19"/>
  <c r="H607" i="19"/>
  <c r="H608" i="19"/>
  <c r="H609" i="19"/>
  <c r="H610" i="19"/>
  <c r="H611" i="19"/>
  <c r="H612" i="19"/>
  <c r="H613" i="19"/>
  <c r="H614" i="19"/>
  <c r="H615" i="19"/>
  <c r="H616" i="19"/>
  <c r="H617" i="19"/>
  <c r="H618" i="19"/>
  <c r="H619" i="19"/>
  <c r="H620" i="19"/>
  <c r="H621" i="19"/>
  <c r="H622" i="19"/>
  <c r="H623" i="19"/>
  <c r="H624" i="19"/>
  <c r="H625" i="19"/>
  <c r="H626" i="19"/>
  <c r="H627" i="19"/>
  <c r="H628" i="19"/>
  <c r="H629" i="19"/>
  <c r="H630" i="19"/>
  <c r="H631" i="19"/>
  <c r="H632" i="19"/>
  <c r="H633" i="19"/>
  <c r="H634" i="19"/>
  <c r="H635" i="19"/>
  <c r="H636" i="19"/>
  <c r="H637" i="19"/>
  <c r="H638" i="19"/>
  <c r="H639" i="19"/>
  <c r="H640" i="19"/>
  <c r="H641" i="19"/>
  <c r="H642" i="19"/>
  <c r="H643" i="19"/>
  <c r="H644" i="19"/>
  <c r="H645" i="19"/>
  <c r="H646" i="19"/>
  <c r="H647" i="19"/>
  <c r="H648" i="19"/>
  <c r="H649" i="19"/>
  <c r="H650" i="19"/>
  <c r="H651" i="19"/>
  <c r="H652" i="19"/>
  <c r="H653" i="19"/>
  <c r="H654" i="19"/>
  <c r="H655" i="19"/>
  <c r="H656" i="19"/>
  <c r="H657" i="19"/>
  <c r="H658" i="19"/>
  <c r="H659" i="19"/>
  <c r="H660" i="19"/>
  <c r="H661" i="19"/>
  <c r="H662" i="19"/>
  <c r="H663" i="19"/>
  <c r="H664" i="19"/>
  <c r="H665" i="19"/>
  <c r="H666" i="19"/>
  <c r="H667" i="19"/>
  <c r="H668" i="19"/>
  <c r="H669" i="19"/>
  <c r="H670" i="19"/>
  <c r="H671" i="19"/>
  <c r="H672" i="19"/>
  <c r="H673" i="19"/>
  <c r="H674" i="19"/>
  <c r="H675" i="19"/>
  <c r="H676" i="19"/>
  <c r="H677" i="19"/>
  <c r="H678" i="19"/>
  <c r="H679" i="19"/>
  <c r="H680" i="19"/>
  <c r="H681" i="19"/>
  <c r="H682" i="19"/>
  <c r="H683" i="19"/>
  <c r="H684" i="19"/>
  <c r="H685" i="19"/>
  <c r="H686" i="19"/>
  <c r="H687" i="19"/>
  <c r="H688" i="19"/>
  <c r="H689" i="19"/>
  <c r="H690" i="19"/>
  <c r="H691" i="19"/>
  <c r="H692" i="19"/>
  <c r="H693" i="19"/>
  <c r="H694" i="19"/>
  <c r="H695" i="19"/>
  <c r="H696" i="19"/>
  <c r="H697" i="19"/>
  <c r="H698" i="19"/>
  <c r="H699" i="19"/>
  <c r="H700" i="19"/>
  <c r="H701" i="19"/>
  <c r="H702" i="19"/>
  <c r="H703" i="19"/>
  <c r="H704" i="19"/>
  <c r="H705" i="19"/>
  <c r="H706" i="19"/>
  <c r="H707" i="19"/>
  <c r="H708" i="19"/>
  <c r="H709" i="19"/>
  <c r="H710" i="19"/>
  <c r="H711" i="19"/>
  <c r="H712" i="19"/>
  <c r="H713" i="19"/>
  <c r="H714" i="19"/>
  <c r="H715" i="19"/>
  <c r="H716" i="19"/>
  <c r="H717" i="19"/>
  <c r="H718" i="19"/>
  <c r="H719" i="19"/>
  <c r="H720" i="19"/>
  <c r="H721" i="19"/>
  <c r="H722" i="19"/>
  <c r="H723" i="19"/>
  <c r="H724" i="19"/>
  <c r="H725" i="19"/>
  <c r="H726" i="19"/>
  <c r="H727" i="19"/>
  <c r="H728" i="19"/>
  <c r="H729" i="19"/>
  <c r="H730" i="19"/>
  <c r="H731" i="19"/>
  <c r="H732" i="19"/>
  <c r="H733" i="19"/>
  <c r="H734" i="19"/>
  <c r="H735" i="19"/>
  <c r="H736" i="19"/>
  <c r="H737" i="19"/>
  <c r="H738" i="19"/>
  <c r="H739" i="19"/>
  <c r="H740" i="19"/>
  <c r="H741" i="19"/>
  <c r="H742" i="19"/>
  <c r="H743" i="19"/>
  <c r="H744" i="19"/>
  <c r="H745" i="19"/>
  <c r="H746" i="19"/>
  <c r="H747" i="19"/>
  <c r="H748" i="19"/>
  <c r="H749" i="19"/>
  <c r="H750" i="19"/>
  <c r="H751" i="19"/>
  <c r="H752" i="19"/>
  <c r="H753" i="19"/>
  <c r="H754" i="19"/>
  <c r="H755" i="19"/>
  <c r="H756" i="19"/>
  <c r="H757" i="19"/>
  <c r="H758" i="19"/>
  <c r="H759" i="19"/>
  <c r="H760" i="19"/>
  <c r="H761" i="19"/>
  <c r="H762" i="19"/>
  <c r="H763" i="19"/>
  <c r="H764" i="19"/>
  <c r="H765" i="19"/>
  <c r="H766" i="19"/>
  <c r="H767" i="19"/>
  <c r="H768" i="19"/>
  <c r="H769" i="19"/>
  <c r="H770" i="19"/>
  <c r="H771" i="19"/>
  <c r="H772" i="19"/>
  <c r="H773" i="19"/>
  <c r="H774" i="19"/>
  <c r="H775" i="19"/>
  <c r="H776" i="19"/>
  <c r="H777" i="19"/>
  <c r="H778" i="19"/>
  <c r="H779" i="19"/>
  <c r="H780" i="19"/>
  <c r="H781" i="19"/>
  <c r="H782" i="19"/>
  <c r="H783" i="19"/>
  <c r="H784" i="19"/>
  <c r="H785" i="19"/>
  <c r="H786" i="19"/>
  <c r="H787" i="19"/>
  <c r="H788" i="19"/>
  <c r="H789" i="19"/>
  <c r="H790" i="19"/>
  <c r="H791" i="19"/>
  <c r="H792" i="19"/>
  <c r="H793" i="19"/>
  <c r="H794" i="19"/>
  <c r="H795" i="19"/>
  <c r="H796" i="19"/>
  <c r="H797" i="19"/>
  <c r="H798" i="19"/>
  <c r="H799" i="19"/>
  <c r="H800" i="19"/>
  <c r="H801" i="19"/>
  <c r="H802" i="19"/>
  <c r="H803" i="19"/>
  <c r="H804" i="19"/>
  <c r="H805" i="19"/>
  <c r="H806" i="19"/>
  <c r="H807" i="19"/>
  <c r="H808" i="19"/>
  <c r="H809" i="19"/>
  <c r="H810" i="19"/>
  <c r="H811" i="19"/>
  <c r="H812" i="19"/>
  <c r="H813" i="19"/>
  <c r="H814" i="19"/>
  <c r="H815" i="19"/>
  <c r="H816" i="19"/>
  <c r="H817" i="19"/>
  <c r="H818" i="19"/>
  <c r="H819" i="19"/>
  <c r="H820" i="19"/>
  <c r="H821" i="19"/>
  <c r="H822" i="19"/>
  <c r="H823" i="19"/>
  <c r="H824" i="19"/>
  <c r="H825" i="19"/>
  <c r="H826" i="19"/>
  <c r="H827" i="19"/>
  <c r="H828" i="19"/>
  <c r="H829" i="19"/>
  <c r="H830" i="19"/>
  <c r="H831" i="19"/>
  <c r="H832" i="19"/>
  <c r="H833" i="19"/>
  <c r="H834" i="19"/>
  <c r="H835" i="19"/>
  <c r="H836" i="19"/>
  <c r="H837" i="19"/>
  <c r="H838" i="19"/>
  <c r="H839" i="19"/>
  <c r="H840" i="19"/>
  <c r="H841" i="19"/>
  <c r="H842" i="19"/>
  <c r="H843" i="19"/>
  <c r="H844" i="19"/>
  <c r="H845" i="19"/>
  <c r="H846" i="19"/>
  <c r="H847" i="19"/>
  <c r="H848" i="19"/>
  <c r="H849" i="19"/>
  <c r="H850" i="19"/>
  <c r="H851" i="19"/>
  <c r="H852" i="19"/>
  <c r="H853" i="19"/>
  <c r="H854" i="19"/>
  <c r="H855" i="19"/>
  <c r="H856" i="19"/>
  <c r="H857" i="19"/>
  <c r="H858" i="19"/>
  <c r="H859" i="19"/>
  <c r="H860" i="19"/>
  <c r="H861" i="19"/>
  <c r="H862" i="19"/>
  <c r="H863" i="19"/>
  <c r="H864" i="19"/>
  <c r="H865" i="19"/>
  <c r="H866" i="19"/>
  <c r="H867" i="19"/>
  <c r="H868" i="19"/>
  <c r="H869" i="19"/>
  <c r="H870" i="19"/>
  <c r="H871" i="19"/>
  <c r="H872" i="19"/>
  <c r="H873" i="19"/>
  <c r="H874" i="19"/>
  <c r="H875" i="19"/>
  <c r="H876" i="19"/>
  <c r="H877" i="19"/>
  <c r="H878" i="19"/>
  <c r="H879" i="19"/>
  <c r="H880" i="19"/>
  <c r="H881" i="19"/>
  <c r="H882" i="19"/>
  <c r="H883" i="19"/>
  <c r="H884" i="19"/>
  <c r="H885" i="19"/>
  <c r="H886" i="19"/>
  <c r="H887" i="19"/>
  <c r="H888" i="19"/>
  <c r="H889" i="19"/>
  <c r="H890" i="19"/>
  <c r="H891" i="19"/>
  <c r="H892" i="19"/>
  <c r="H893" i="19"/>
  <c r="H894" i="19"/>
  <c r="H895" i="19"/>
  <c r="H896" i="19"/>
  <c r="H897" i="19"/>
  <c r="H898" i="19"/>
  <c r="H899" i="19"/>
  <c r="H900" i="19"/>
  <c r="H901" i="19"/>
  <c r="H902" i="19"/>
  <c r="H903" i="19"/>
  <c r="H904" i="19"/>
  <c r="H905" i="19"/>
  <c r="H906" i="19"/>
  <c r="H907" i="19"/>
  <c r="H908" i="19"/>
  <c r="H909" i="19"/>
  <c r="H910" i="19"/>
  <c r="H911" i="19"/>
  <c r="H912" i="19"/>
  <c r="H913" i="19"/>
  <c r="H914" i="19"/>
  <c r="H915" i="19"/>
  <c r="H916" i="19"/>
  <c r="H917" i="19"/>
  <c r="H918" i="19"/>
  <c r="H919" i="19"/>
  <c r="H920" i="19"/>
  <c r="H921" i="19"/>
  <c r="H922" i="19"/>
  <c r="H923" i="19"/>
  <c r="H924" i="19"/>
  <c r="H925" i="19"/>
  <c r="H926" i="19"/>
  <c r="H927" i="19"/>
  <c r="H928" i="19"/>
  <c r="H929" i="19"/>
  <c r="H930" i="19"/>
  <c r="H931" i="19"/>
  <c r="H932" i="19"/>
  <c r="H933" i="19"/>
  <c r="H934" i="19"/>
  <c r="H935" i="19"/>
  <c r="H936" i="19"/>
  <c r="H937" i="19"/>
  <c r="H938" i="19"/>
  <c r="H939" i="19"/>
  <c r="H940" i="19"/>
  <c r="H941" i="19"/>
  <c r="H942" i="19"/>
  <c r="H943" i="19"/>
  <c r="H944" i="19"/>
  <c r="H945" i="19"/>
  <c r="H946" i="19"/>
  <c r="H947" i="19"/>
  <c r="H948" i="19"/>
  <c r="H949" i="19"/>
  <c r="H950" i="19"/>
  <c r="H951" i="19"/>
  <c r="H952" i="19"/>
  <c r="H953" i="19"/>
  <c r="H954" i="19"/>
  <c r="H955" i="19"/>
  <c r="H956" i="19"/>
  <c r="H957" i="19"/>
  <c r="H958" i="19"/>
  <c r="H959" i="19"/>
  <c r="H960" i="19"/>
  <c r="H961" i="19"/>
  <c r="H962" i="19"/>
  <c r="H963" i="19"/>
  <c r="H964" i="19"/>
  <c r="H965" i="19"/>
  <c r="H966" i="19"/>
  <c r="H967" i="19"/>
  <c r="H968" i="19"/>
  <c r="H969" i="19"/>
  <c r="H970" i="19"/>
  <c r="H971" i="19"/>
  <c r="H972" i="19"/>
  <c r="H973" i="19"/>
  <c r="H974" i="19"/>
  <c r="H975" i="19"/>
  <c r="H976" i="19"/>
  <c r="H977" i="19"/>
  <c r="H978" i="19"/>
  <c r="H979" i="19"/>
  <c r="H980" i="19"/>
  <c r="H981" i="19"/>
  <c r="H982" i="19"/>
  <c r="H983" i="19"/>
  <c r="H984" i="19"/>
  <c r="H985" i="19"/>
  <c r="H986" i="19"/>
  <c r="H987" i="19"/>
  <c r="H988" i="19"/>
  <c r="H989" i="19"/>
  <c r="H990" i="19"/>
  <c r="H991" i="19"/>
  <c r="H992" i="19"/>
  <c r="H993" i="19"/>
  <c r="H994" i="19"/>
  <c r="H995" i="19"/>
  <c r="H996" i="19"/>
  <c r="H997" i="19"/>
  <c r="H998" i="19"/>
  <c r="H999" i="19"/>
  <c r="H1000" i="19"/>
  <c r="H1001" i="19"/>
  <c r="H1002" i="19"/>
  <c r="H1003" i="19"/>
  <c r="H1004" i="19"/>
  <c r="H1005" i="19"/>
  <c r="H1006" i="19"/>
  <c r="H1007" i="19"/>
  <c r="H1008" i="19"/>
  <c r="H1009" i="19"/>
  <c r="H1010" i="19"/>
  <c r="H1011" i="19"/>
  <c r="H1012" i="19"/>
  <c r="H1013" i="19"/>
  <c r="H1014" i="19"/>
  <c r="H1015" i="19"/>
  <c r="H1016" i="19"/>
  <c r="H1017" i="19"/>
  <c r="H1018" i="19"/>
  <c r="H1019" i="19"/>
  <c r="H1020" i="19"/>
  <c r="H1021" i="19"/>
  <c r="H1022" i="19"/>
  <c r="H1023" i="19"/>
  <c r="H1024" i="19"/>
  <c r="H1025" i="19"/>
  <c r="H1026" i="19"/>
  <c r="H1027" i="19"/>
  <c r="H1028" i="19"/>
  <c r="H1029" i="19"/>
  <c r="H1030" i="19"/>
  <c r="H1031" i="19"/>
  <c r="H1032" i="19"/>
  <c r="H1033" i="19"/>
  <c r="H1034" i="19"/>
  <c r="H1035" i="19"/>
  <c r="H1036" i="19"/>
  <c r="H1037" i="19"/>
  <c r="H1038" i="19"/>
  <c r="H1039" i="19"/>
  <c r="H1040" i="19"/>
  <c r="H1041" i="19"/>
  <c r="H1042" i="19"/>
  <c r="H1043" i="19"/>
  <c r="H1044" i="19"/>
  <c r="H1045" i="19"/>
  <c r="H1046" i="19"/>
  <c r="H1047" i="19"/>
  <c r="H1048" i="19"/>
  <c r="H1049" i="19"/>
  <c r="H1050" i="19"/>
  <c r="H1051" i="19"/>
  <c r="H1052" i="19"/>
  <c r="H1053" i="19"/>
  <c r="H1054" i="19"/>
  <c r="H1055" i="19"/>
  <c r="H1056" i="19"/>
  <c r="H1057" i="19"/>
  <c r="H1058" i="19"/>
  <c r="H1059" i="19"/>
  <c r="H1060" i="19"/>
  <c r="H1061" i="19"/>
  <c r="H1062" i="19"/>
  <c r="H1063" i="19"/>
  <c r="H1064" i="19"/>
  <c r="H1065" i="19"/>
  <c r="H1066" i="19"/>
  <c r="H1067" i="19"/>
  <c r="H1068" i="19"/>
  <c r="H1069" i="19"/>
  <c r="H1070" i="19"/>
  <c r="H1071" i="19"/>
  <c r="H1072" i="19"/>
  <c r="H1073" i="19"/>
  <c r="H1074" i="19"/>
  <c r="H1075" i="19"/>
  <c r="H1076" i="19"/>
  <c r="H1077" i="19"/>
  <c r="H1078" i="19"/>
  <c r="H1079" i="19"/>
  <c r="H1080" i="19"/>
  <c r="H1081" i="19"/>
  <c r="H1082" i="19"/>
  <c r="H1083" i="19"/>
  <c r="H1084" i="19"/>
  <c r="H1085" i="19"/>
  <c r="H1086" i="19"/>
  <c r="H1087" i="19"/>
  <c r="H1088" i="19"/>
  <c r="H1089" i="19"/>
  <c r="H1090" i="19"/>
  <c r="H1091" i="19"/>
  <c r="H1092" i="19"/>
  <c r="H1093" i="19"/>
  <c r="H1094" i="19"/>
  <c r="H1095" i="19"/>
  <c r="H1096" i="19"/>
  <c r="H1097" i="19"/>
  <c r="H1098" i="19"/>
  <c r="H1099" i="19"/>
  <c r="H1100" i="19"/>
  <c r="H1101" i="19"/>
  <c r="H1102" i="19"/>
  <c r="H1103" i="19"/>
  <c r="H1104" i="19"/>
  <c r="H1105" i="19"/>
  <c r="H1106" i="19"/>
  <c r="H1107" i="19"/>
  <c r="H1108" i="19"/>
  <c r="H1109" i="19"/>
  <c r="H1110" i="19"/>
  <c r="H1111" i="19"/>
  <c r="H1112" i="19"/>
  <c r="H1113" i="19"/>
  <c r="H1114" i="19"/>
  <c r="H1115" i="19"/>
  <c r="H1116" i="19"/>
  <c r="H1117" i="19"/>
  <c r="H1118" i="19"/>
  <c r="H1119" i="19"/>
  <c r="H1120" i="19"/>
  <c r="H1121" i="19"/>
  <c r="H1122" i="19"/>
  <c r="H1123" i="19"/>
  <c r="H1124" i="19"/>
  <c r="H1125" i="19"/>
  <c r="H1126" i="19"/>
  <c r="H1127" i="19"/>
  <c r="H1128" i="19"/>
  <c r="H1129" i="19"/>
  <c r="H1130" i="19"/>
  <c r="H1131" i="19"/>
  <c r="H1132" i="19"/>
  <c r="H1133" i="19"/>
  <c r="H1134" i="19"/>
  <c r="H1135" i="19"/>
  <c r="H1136" i="19"/>
  <c r="H1137" i="19"/>
  <c r="H1138" i="19"/>
  <c r="H1139" i="19"/>
  <c r="H1140" i="19"/>
  <c r="H1141" i="19"/>
  <c r="H1142" i="19"/>
  <c r="H1143" i="19"/>
  <c r="H1144" i="19"/>
  <c r="H1145" i="19"/>
  <c r="H1146" i="19"/>
  <c r="H1147" i="19"/>
  <c r="H1148" i="19"/>
  <c r="H1149" i="19"/>
  <c r="H1150" i="19"/>
  <c r="H1151" i="19"/>
  <c r="H1152" i="19"/>
  <c r="H1153" i="19"/>
  <c r="H1154" i="19"/>
  <c r="H1155" i="19"/>
  <c r="H1156" i="19"/>
  <c r="H1157" i="19"/>
  <c r="H1158" i="19"/>
  <c r="H1159" i="19"/>
  <c r="H1160" i="19"/>
  <c r="H1161" i="19"/>
  <c r="H1162" i="19"/>
  <c r="H1163" i="19"/>
  <c r="H1164" i="19"/>
  <c r="H1165" i="19"/>
  <c r="H1166" i="19"/>
  <c r="H1167" i="19"/>
  <c r="H1168" i="19"/>
  <c r="H1169" i="19"/>
  <c r="H1170" i="19"/>
  <c r="H1171" i="19"/>
  <c r="H1172" i="19"/>
  <c r="H1173" i="19"/>
  <c r="H1174" i="19"/>
  <c r="H1175" i="19"/>
  <c r="H1176" i="19"/>
  <c r="H1177" i="19"/>
  <c r="H1178" i="19"/>
  <c r="H1179" i="19"/>
  <c r="H1180" i="19"/>
  <c r="H1181" i="19"/>
  <c r="H1182" i="19"/>
  <c r="H1183" i="19"/>
  <c r="H1184" i="19"/>
  <c r="H1185" i="19"/>
  <c r="H1186" i="19"/>
  <c r="H1187" i="19"/>
  <c r="H1188" i="19"/>
  <c r="H1189" i="19"/>
  <c r="H1190" i="19"/>
  <c r="H1191" i="19"/>
  <c r="H1192" i="19"/>
  <c r="H1193" i="19"/>
  <c r="H1194" i="19"/>
  <c r="H1195" i="19"/>
  <c r="H1196" i="19"/>
  <c r="H1197" i="19"/>
  <c r="H1198" i="19"/>
  <c r="H1199" i="19"/>
  <c r="H1200" i="19"/>
  <c r="H1201" i="19"/>
  <c r="H1202" i="19"/>
  <c r="H1203" i="19"/>
  <c r="H1204" i="19"/>
  <c r="H1205" i="19"/>
  <c r="H1206" i="19"/>
  <c r="H1207" i="19"/>
  <c r="H1208" i="19"/>
  <c r="H1209" i="19"/>
  <c r="H1210" i="19"/>
  <c r="H1211" i="19"/>
  <c r="H1212" i="19"/>
  <c r="H1213" i="19"/>
  <c r="H1214" i="19"/>
  <c r="H1215" i="19"/>
  <c r="H1216" i="19"/>
  <c r="H1217" i="19"/>
  <c r="H1218" i="19"/>
  <c r="H1219" i="19"/>
  <c r="H1220" i="19"/>
  <c r="H1221" i="19"/>
  <c r="H1222" i="19"/>
  <c r="H1223" i="19"/>
  <c r="H1224" i="19"/>
  <c r="H1225" i="19"/>
  <c r="H1226" i="19"/>
  <c r="H1227" i="19"/>
  <c r="H1228" i="19"/>
  <c r="H1229" i="19"/>
  <c r="H1230" i="19"/>
  <c r="H1231" i="19"/>
  <c r="H1232" i="19"/>
  <c r="H1233" i="19"/>
  <c r="H1234" i="19"/>
  <c r="H1235" i="19"/>
  <c r="H1236" i="19"/>
  <c r="H1237" i="19"/>
  <c r="H1238" i="19"/>
  <c r="H1239" i="19"/>
  <c r="H1240" i="19"/>
  <c r="H1241" i="19"/>
  <c r="H1242" i="19"/>
  <c r="H1243" i="19"/>
  <c r="H1244" i="19"/>
  <c r="H1245" i="19"/>
  <c r="H1246" i="19"/>
  <c r="H1247" i="19"/>
  <c r="H1248" i="19"/>
  <c r="H1249" i="19"/>
  <c r="H1250" i="19"/>
  <c r="H1251" i="19"/>
  <c r="H1252" i="19"/>
  <c r="H1253" i="19"/>
  <c r="H1254" i="19"/>
  <c r="H1255" i="19"/>
  <c r="H1256" i="19"/>
  <c r="H1257" i="19"/>
  <c r="H1258" i="19"/>
  <c r="H1259" i="19"/>
  <c r="H1260" i="19"/>
  <c r="H1261" i="19"/>
  <c r="H1262" i="19"/>
  <c r="H1263" i="19"/>
  <c r="H1264" i="19"/>
  <c r="H1265" i="19"/>
  <c r="H1266" i="19"/>
  <c r="H1267" i="19"/>
  <c r="H1268" i="19"/>
  <c r="H1269" i="19"/>
  <c r="H1270" i="19"/>
  <c r="H1271" i="19"/>
  <c r="H1272" i="19"/>
  <c r="H1273" i="19"/>
  <c r="H1274" i="19"/>
  <c r="H1275" i="19"/>
  <c r="H1276" i="19"/>
  <c r="H1277" i="19"/>
  <c r="H1278" i="19"/>
  <c r="H1279" i="19"/>
  <c r="H1280" i="19"/>
  <c r="H1281" i="19"/>
  <c r="H1282" i="19"/>
  <c r="H1283" i="19"/>
  <c r="H1284" i="19"/>
  <c r="H1285" i="19"/>
  <c r="H1286" i="19"/>
  <c r="H1287" i="19"/>
  <c r="H1288" i="19"/>
  <c r="H1289" i="19"/>
  <c r="H1290" i="19"/>
  <c r="H1291" i="19"/>
  <c r="H1292" i="19"/>
  <c r="H1293" i="19"/>
  <c r="H1294" i="19"/>
  <c r="H1295" i="19"/>
  <c r="H1296" i="19"/>
  <c r="H1297" i="19"/>
  <c r="H1298" i="19"/>
  <c r="H1299" i="19"/>
  <c r="H1300" i="19"/>
  <c r="H1301" i="19"/>
  <c r="H1302" i="19"/>
  <c r="H1303" i="19"/>
  <c r="H1304" i="19"/>
  <c r="H1305" i="19"/>
  <c r="H1306" i="19"/>
  <c r="H1307" i="19"/>
  <c r="H1308" i="19"/>
  <c r="H1309" i="19"/>
  <c r="H1310" i="19"/>
  <c r="H1311" i="19"/>
  <c r="H1312" i="19"/>
  <c r="H1313" i="19"/>
  <c r="H1314" i="19"/>
  <c r="H1315" i="19"/>
  <c r="H1316" i="19"/>
  <c r="H1317" i="19"/>
  <c r="H1318" i="19"/>
  <c r="H1319" i="19"/>
  <c r="H1320" i="19"/>
  <c r="H1321" i="19"/>
  <c r="H1322" i="19"/>
  <c r="H1323" i="19"/>
  <c r="H1324" i="19"/>
  <c r="H1325" i="19"/>
  <c r="H1326" i="19"/>
  <c r="H1327" i="19"/>
  <c r="H1328" i="19"/>
  <c r="H1329" i="19"/>
  <c r="H1330" i="19"/>
  <c r="H1331" i="19"/>
  <c r="H1332" i="19"/>
  <c r="H1333" i="19"/>
  <c r="H1334" i="19"/>
  <c r="H1335" i="19"/>
  <c r="H1336" i="19"/>
  <c r="H1337" i="19"/>
  <c r="H1338" i="19"/>
  <c r="H1339" i="19"/>
  <c r="H1340" i="19"/>
  <c r="H1341" i="19"/>
  <c r="H1342" i="19"/>
  <c r="H1343" i="19"/>
  <c r="H1344" i="19"/>
  <c r="H1345" i="19"/>
  <c r="H1346" i="19"/>
  <c r="H1347" i="19"/>
  <c r="H1348" i="19"/>
  <c r="H1349" i="19"/>
  <c r="H1350" i="19"/>
  <c r="H1351" i="19"/>
  <c r="H1352" i="19"/>
  <c r="H1353" i="19"/>
  <c r="H1354" i="19"/>
  <c r="H1355" i="19"/>
  <c r="H1356" i="19"/>
  <c r="H1357" i="19"/>
  <c r="H1358" i="19"/>
  <c r="H1359" i="19"/>
  <c r="H1360" i="19"/>
  <c r="H1361" i="19"/>
  <c r="H1362" i="19"/>
  <c r="H1363" i="19"/>
  <c r="H1364" i="19"/>
  <c r="H1365" i="19"/>
  <c r="H1366" i="19"/>
  <c r="H1367" i="19"/>
  <c r="H1368" i="19"/>
  <c r="H1369" i="19"/>
  <c r="H1370" i="19"/>
  <c r="H1371" i="19"/>
  <c r="H1372" i="19"/>
  <c r="H1373" i="19"/>
  <c r="H1374" i="19"/>
  <c r="H1375" i="19"/>
  <c r="H1376" i="19"/>
  <c r="H1377" i="19"/>
  <c r="H1378" i="19"/>
  <c r="H1379" i="19"/>
  <c r="H1380" i="19"/>
  <c r="H1381" i="19"/>
  <c r="H1382" i="19"/>
  <c r="H1383" i="19"/>
  <c r="H1384" i="19"/>
  <c r="H1385" i="19"/>
  <c r="H1386" i="19"/>
  <c r="H1387" i="19"/>
  <c r="H1388" i="19"/>
  <c r="H1389" i="19"/>
  <c r="H1390" i="19"/>
  <c r="H1391" i="19"/>
  <c r="H1392" i="19"/>
  <c r="H1393" i="19"/>
  <c r="H1394" i="19"/>
  <c r="H1395" i="19"/>
  <c r="H1396" i="19"/>
  <c r="H1397" i="19"/>
  <c r="H1398" i="19"/>
  <c r="H1399" i="19"/>
  <c r="H1400" i="19"/>
  <c r="H1401" i="19"/>
  <c r="H1402" i="19"/>
  <c r="H1403" i="19"/>
  <c r="H1404" i="19"/>
  <c r="H1405" i="19"/>
  <c r="H1406" i="19"/>
  <c r="H1407" i="19"/>
  <c r="H1408" i="19"/>
  <c r="H1409" i="19"/>
  <c r="H1410" i="19"/>
  <c r="H1411" i="19"/>
  <c r="H1412" i="19"/>
  <c r="H1413" i="19"/>
  <c r="H1414" i="19"/>
  <c r="H1415" i="19"/>
  <c r="H1416" i="19"/>
  <c r="H1417" i="19"/>
  <c r="H1418" i="19"/>
  <c r="H1419" i="19"/>
  <c r="H1420" i="19"/>
  <c r="H1421" i="19"/>
  <c r="H1422" i="19"/>
  <c r="H1423" i="19"/>
  <c r="H1424" i="19"/>
  <c r="H1425" i="19"/>
  <c r="H1426" i="19"/>
  <c r="H1427" i="19"/>
  <c r="H1428" i="19"/>
  <c r="H1429" i="19"/>
  <c r="H1430" i="19"/>
  <c r="H1431" i="19"/>
  <c r="H1432" i="19"/>
  <c r="H1433" i="19"/>
  <c r="H1434" i="19"/>
  <c r="H1435" i="19"/>
  <c r="H1436" i="19"/>
  <c r="H1437" i="19"/>
  <c r="H1438" i="19"/>
  <c r="H1439" i="19"/>
  <c r="H1440" i="19"/>
  <c r="H1441" i="19"/>
  <c r="H1442" i="19"/>
  <c r="H1443" i="19"/>
  <c r="H1444" i="19"/>
  <c r="H1445" i="19"/>
  <c r="H1446" i="19"/>
  <c r="H1447" i="19"/>
  <c r="H1448" i="19"/>
  <c r="H1449" i="19"/>
  <c r="H1450" i="19"/>
  <c r="H1451" i="19"/>
  <c r="H1452" i="19"/>
  <c r="H1453" i="19"/>
  <c r="H1454" i="19"/>
  <c r="H1455" i="19"/>
  <c r="H1456" i="19"/>
  <c r="H1457" i="19"/>
  <c r="H1458" i="19"/>
  <c r="H1459" i="19"/>
  <c r="H1460" i="19"/>
  <c r="H1461" i="19"/>
  <c r="H1462" i="19"/>
  <c r="H1463" i="19"/>
  <c r="H1464" i="19"/>
  <c r="H1465" i="19"/>
  <c r="H1466" i="19"/>
  <c r="H1467" i="19"/>
  <c r="H1468" i="19"/>
  <c r="H1469" i="19"/>
  <c r="H1470" i="19"/>
  <c r="H1471" i="19"/>
  <c r="H1472" i="19"/>
  <c r="H1473" i="19"/>
  <c r="H1474" i="19"/>
  <c r="H1475" i="19"/>
  <c r="H1476" i="19"/>
  <c r="H1477" i="19"/>
  <c r="H1478" i="19"/>
  <c r="H1479" i="19"/>
  <c r="H1480" i="19"/>
  <c r="H1481" i="19"/>
  <c r="H1482" i="19"/>
  <c r="H1483" i="19"/>
  <c r="H1484" i="19"/>
  <c r="H1485" i="19"/>
  <c r="H1486" i="19"/>
  <c r="H1487" i="19"/>
  <c r="H1488" i="19"/>
  <c r="H1489" i="19"/>
  <c r="H1490" i="19"/>
  <c r="H1491" i="19"/>
  <c r="H1492" i="19"/>
  <c r="H1493" i="19"/>
  <c r="H1494" i="19"/>
  <c r="H1495" i="19"/>
  <c r="H1496" i="19"/>
  <c r="H1497" i="19"/>
  <c r="H1498" i="19"/>
  <c r="H1499" i="19"/>
  <c r="H1500" i="19"/>
  <c r="H1501" i="19"/>
  <c r="H1502" i="19"/>
  <c r="AF44" i="19"/>
  <c r="AF45" i="19"/>
  <c r="AF46" i="19"/>
  <c r="AF47" i="19"/>
  <c r="AF48" i="19"/>
  <c r="AF49" i="19"/>
  <c r="AF50" i="19"/>
  <c r="N401" i="19"/>
  <c r="N404" i="19"/>
  <c r="N405" i="19"/>
  <c r="N411" i="19"/>
  <c r="N412" i="19"/>
  <c r="N413" i="19"/>
  <c r="N414" i="19"/>
  <c r="N415" i="19"/>
  <c r="N416" i="19"/>
  <c r="N417" i="19"/>
  <c r="N418" i="19"/>
  <c r="N419" i="19"/>
  <c r="N420" i="19"/>
  <c r="N421" i="19"/>
  <c r="N422" i="19"/>
  <c r="N423" i="19"/>
  <c r="N424" i="19"/>
  <c r="N425" i="19"/>
  <c r="N426" i="19"/>
  <c r="N427" i="19"/>
  <c r="N428" i="19"/>
  <c r="N429" i="19"/>
  <c r="N430" i="19"/>
  <c r="N431" i="19"/>
  <c r="N432" i="19"/>
  <c r="N433" i="19"/>
  <c r="N434" i="19"/>
  <c r="N435" i="19"/>
  <c r="N436" i="19"/>
  <c r="N437" i="19"/>
  <c r="N438" i="19"/>
  <c r="N439" i="19"/>
  <c r="N440" i="19"/>
  <c r="N441" i="19"/>
  <c r="N442" i="19"/>
  <c r="N443" i="19"/>
  <c r="N444" i="19"/>
  <c r="N445" i="19"/>
  <c r="N446" i="19"/>
  <c r="N447" i="19"/>
  <c r="N448" i="19"/>
  <c r="N449" i="19"/>
  <c r="N450" i="19"/>
  <c r="N451" i="19"/>
  <c r="N452" i="19"/>
  <c r="N453" i="19"/>
  <c r="N454" i="19"/>
  <c r="N455" i="19"/>
  <c r="N456" i="19"/>
  <c r="N457" i="19"/>
  <c r="N458" i="19"/>
  <c r="N459" i="19"/>
  <c r="N460" i="19"/>
  <c r="N461" i="19"/>
  <c r="N462" i="19"/>
  <c r="N463" i="19"/>
  <c r="N464" i="19"/>
  <c r="N465" i="19"/>
  <c r="N466" i="19"/>
  <c r="N467" i="19"/>
  <c r="N468" i="19"/>
  <c r="N469" i="19"/>
  <c r="N470" i="19"/>
  <c r="N471" i="19"/>
  <c r="N472" i="19"/>
  <c r="N473" i="19"/>
  <c r="N474" i="19"/>
  <c r="N475" i="19"/>
  <c r="N476" i="19"/>
  <c r="N477" i="19"/>
  <c r="N478" i="19"/>
  <c r="N479" i="19"/>
  <c r="N480" i="19"/>
  <c r="N481" i="19"/>
  <c r="N482" i="19"/>
  <c r="N483" i="19"/>
  <c r="N484" i="19"/>
  <c r="N485" i="19"/>
  <c r="N486" i="19"/>
  <c r="N487" i="19"/>
  <c r="N488" i="19"/>
  <c r="N489" i="19"/>
  <c r="N490" i="19"/>
  <c r="N491" i="19"/>
  <c r="N492" i="19"/>
  <c r="N493" i="19"/>
  <c r="N494" i="19"/>
  <c r="N495" i="19"/>
  <c r="N496" i="19"/>
  <c r="N497" i="19"/>
  <c r="N498" i="19"/>
  <c r="N499" i="19"/>
  <c r="N500" i="19"/>
  <c r="N501" i="19"/>
  <c r="N502" i="19"/>
  <c r="N503" i="19"/>
  <c r="N504" i="19"/>
  <c r="N505" i="19"/>
  <c r="N506" i="19"/>
  <c r="N507" i="19"/>
  <c r="N508" i="19"/>
  <c r="N509" i="19"/>
  <c r="N510" i="19"/>
  <c r="N511" i="19"/>
  <c r="N512" i="19"/>
  <c r="N513" i="19"/>
  <c r="N514" i="19"/>
  <c r="N515" i="19"/>
  <c r="N516" i="19"/>
  <c r="N517" i="19"/>
  <c r="N518" i="19"/>
  <c r="N519" i="19"/>
  <c r="N520" i="19"/>
  <c r="N521" i="19"/>
  <c r="N522" i="19"/>
  <c r="N523" i="19"/>
  <c r="N524" i="19"/>
  <c r="N525" i="19"/>
  <c r="N526" i="19"/>
  <c r="N527" i="19"/>
  <c r="N528" i="19"/>
  <c r="N529" i="19"/>
  <c r="N530" i="19"/>
  <c r="N531" i="19"/>
  <c r="N532" i="19"/>
  <c r="N533" i="19"/>
  <c r="N534" i="19"/>
  <c r="N535" i="19"/>
  <c r="N536" i="19"/>
  <c r="N537" i="19"/>
  <c r="N538" i="19"/>
  <c r="N539" i="19"/>
  <c r="N540" i="19"/>
  <c r="N541" i="19"/>
  <c r="N542" i="19"/>
  <c r="N543" i="19"/>
  <c r="N544" i="19"/>
  <c r="N545" i="19"/>
  <c r="N546" i="19"/>
  <c r="N547" i="19"/>
  <c r="N548" i="19"/>
  <c r="N549" i="19"/>
  <c r="N550" i="19"/>
  <c r="N551" i="19"/>
  <c r="N552" i="19"/>
  <c r="N553" i="19"/>
  <c r="N554" i="19"/>
  <c r="N555" i="19"/>
  <c r="N556" i="19"/>
  <c r="N557" i="19"/>
  <c r="N558" i="19"/>
  <c r="N559" i="19"/>
  <c r="N560" i="19"/>
  <c r="N561" i="19"/>
  <c r="N562" i="19"/>
  <c r="N563" i="19"/>
  <c r="N564" i="19"/>
  <c r="N565" i="19"/>
  <c r="N566" i="19"/>
  <c r="N567" i="19"/>
  <c r="N568" i="19"/>
  <c r="N569" i="19"/>
  <c r="N570" i="19"/>
  <c r="N571" i="19"/>
  <c r="N572" i="19"/>
  <c r="N573" i="19"/>
  <c r="N574" i="19"/>
  <c r="N575" i="19"/>
  <c r="N576" i="19"/>
  <c r="N577" i="19"/>
  <c r="N578" i="19"/>
  <c r="N579" i="19"/>
  <c r="N580" i="19"/>
  <c r="N581" i="19"/>
  <c r="N582" i="19"/>
  <c r="N583" i="19"/>
  <c r="N584" i="19"/>
  <c r="N585" i="19"/>
  <c r="N586" i="19"/>
  <c r="N587" i="19"/>
  <c r="N588" i="19"/>
  <c r="N589" i="19"/>
  <c r="N590" i="19"/>
  <c r="N591" i="19"/>
  <c r="N592" i="19"/>
  <c r="N593" i="19"/>
  <c r="N594" i="19"/>
  <c r="N595" i="19"/>
  <c r="N596" i="19"/>
  <c r="N597" i="19"/>
  <c r="N598" i="19"/>
  <c r="N599" i="19"/>
  <c r="N600" i="19"/>
  <c r="N601" i="19"/>
  <c r="N602" i="19"/>
  <c r="N603" i="19"/>
  <c r="N604" i="19"/>
  <c r="N605" i="19"/>
  <c r="N606" i="19"/>
  <c r="N607" i="19"/>
  <c r="N608" i="19"/>
  <c r="N609" i="19"/>
  <c r="N610" i="19"/>
  <c r="N611" i="19"/>
  <c r="N612" i="19"/>
  <c r="N613" i="19"/>
  <c r="N614" i="19"/>
  <c r="N615" i="19"/>
  <c r="N616" i="19"/>
  <c r="N617" i="19"/>
  <c r="N618" i="19"/>
  <c r="N619" i="19"/>
  <c r="N620" i="19"/>
  <c r="N621" i="19"/>
  <c r="N622" i="19"/>
  <c r="N623" i="19"/>
  <c r="N624" i="19"/>
  <c r="N625" i="19"/>
  <c r="N626" i="19"/>
  <c r="N627" i="19"/>
  <c r="N628" i="19"/>
  <c r="N629" i="19"/>
  <c r="N630" i="19"/>
  <c r="N631" i="19"/>
  <c r="N632" i="19"/>
  <c r="N633" i="19"/>
  <c r="N634" i="19"/>
  <c r="N635" i="19"/>
  <c r="N636" i="19"/>
  <c r="N637" i="19"/>
  <c r="N638" i="19"/>
  <c r="N639" i="19"/>
  <c r="N640" i="19"/>
  <c r="N641" i="19"/>
  <c r="N642" i="19"/>
  <c r="N643" i="19"/>
  <c r="N644" i="19"/>
  <c r="N645" i="19"/>
  <c r="N646" i="19"/>
  <c r="N647" i="19"/>
  <c r="N648" i="19"/>
  <c r="N649" i="19"/>
  <c r="N650" i="19"/>
  <c r="N651" i="19"/>
  <c r="N652" i="19"/>
  <c r="N653" i="19"/>
  <c r="N654" i="19"/>
  <c r="N655" i="19"/>
  <c r="N656" i="19"/>
  <c r="N657" i="19"/>
  <c r="N658" i="19"/>
  <c r="N659" i="19"/>
  <c r="N660" i="19"/>
  <c r="N661" i="19"/>
  <c r="N662" i="19"/>
  <c r="N663" i="19"/>
  <c r="N664" i="19"/>
  <c r="N665" i="19"/>
  <c r="N666" i="19"/>
  <c r="N667" i="19"/>
  <c r="N668" i="19"/>
  <c r="N669" i="19"/>
  <c r="N670" i="19"/>
  <c r="N671" i="19"/>
  <c r="N672" i="19"/>
  <c r="N673" i="19"/>
  <c r="N674" i="19"/>
  <c r="N675" i="19"/>
  <c r="N676" i="19"/>
  <c r="N677" i="19"/>
  <c r="N678" i="19"/>
  <c r="N679" i="19"/>
  <c r="N680" i="19"/>
  <c r="N681" i="19"/>
  <c r="N682" i="19"/>
  <c r="N683" i="19"/>
  <c r="N684" i="19"/>
  <c r="N685" i="19"/>
  <c r="N686" i="19"/>
  <c r="N687" i="19"/>
  <c r="N688" i="19"/>
  <c r="N689" i="19"/>
  <c r="N690" i="19"/>
  <c r="N691" i="19"/>
  <c r="N692" i="19"/>
  <c r="N693" i="19"/>
  <c r="N694" i="19"/>
  <c r="N695" i="19"/>
  <c r="N696" i="19"/>
  <c r="N697" i="19"/>
  <c r="N698" i="19"/>
  <c r="N699" i="19"/>
  <c r="N700" i="19"/>
  <c r="N701" i="19"/>
  <c r="N702" i="19"/>
  <c r="N703" i="19"/>
  <c r="N704" i="19"/>
  <c r="N705" i="19"/>
  <c r="N706" i="19"/>
  <c r="N707" i="19"/>
  <c r="N708" i="19"/>
  <c r="N709" i="19"/>
  <c r="N710" i="19"/>
  <c r="N711" i="19"/>
  <c r="N712" i="19"/>
  <c r="N713" i="19"/>
  <c r="N714" i="19"/>
  <c r="N715" i="19"/>
  <c r="N716" i="19"/>
  <c r="N717" i="19"/>
  <c r="N718" i="19"/>
  <c r="N719" i="19"/>
  <c r="N720" i="19"/>
  <c r="N721" i="19"/>
  <c r="N722" i="19"/>
  <c r="N723" i="19"/>
  <c r="N724" i="19"/>
  <c r="N725" i="19"/>
  <c r="N726" i="19"/>
  <c r="N727" i="19"/>
  <c r="N728" i="19"/>
  <c r="N729" i="19"/>
  <c r="N730" i="19"/>
  <c r="N731" i="19"/>
  <c r="N732" i="19"/>
  <c r="N733" i="19"/>
  <c r="N734" i="19"/>
  <c r="N735" i="19"/>
  <c r="N736" i="19"/>
  <c r="N737" i="19"/>
  <c r="N738" i="19"/>
  <c r="N739" i="19"/>
  <c r="N740" i="19"/>
  <c r="N741" i="19"/>
  <c r="N742" i="19"/>
  <c r="N743" i="19"/>
  <c r="N744" i="19"/>
  <c r="N745" i="19"/>
  <c r="N746" i="19"/>
  <c r="N747" i="19"/>
  <c r="N748" i="19"/>
  <c r="N749" i="19"/>
  <c r="N750" i="19"/>
  <c r="N751" i="19"/>
  <c r="N752" i="19"/>
  <c r="N753" i="19"/>
  <c r="N754" i="19"/>
  <c r="N755" i="19"/>
  <c r="N756" i="19"/>
  <c r="N757" i="19"/>
  <c r="N758" i="19"/>
  <c r="N759" i="19"/>
  <c r="N760" i="19"/>
  <c r="N761" i="19"/>
  <c r="N762" i="19"/>
  <c r="N763" i="19"/>
  <c r="N764" i="19"/>
  <c r="N765" i="19"/>
  <c r="N766" i="19"/>
  <c r="N767" i="19"/>
  <c r="N768" i="19"/>
  <c r="N769" i="19"/>
  <c r="N770" i="19"/>
  <c r="N771" i="19"/>
  <c r="N772" i="19"/>
  <c r="N773" i="19"/>
  <c r="N774" i="19"/>
  <c r="N775" i="19"/>
  <c r="N776" i="19"/>
  <c r="N777" i="19"/>
  <c r="N778" i="19"/>
  <c r="N779" i="19"/>
  <c r="N780" i="19"/>
  <c r="N781" i="19"/>
  <c r="N782" i="19"/>
  <c r="N783" i="19"/>
  <c r="N784" i="19"/>
  <c r="N785" i="19"/>
  <c r="N786" i="19"/>
  <c r="N787" i="19"/>
  <c r="N788" i="19"/>
  <c r="N789" i="19"/>
  <c r="N790" i="19"/>
  <c r="N791" i="19"/>
  <c r="N792" i="19"/>
  <c r="N793" i="19"/>
  <c r="N794" i="19"/>
  <c r="N795" i="19"/>
  <c r="N796" i="19"/>
  <c r="N797" i="19"/>
  <c r="N798" i="19"/>
  <c r="N799" i="19"/>
  <c r="N800" i="19"/>
  <c r="N801" i="19"/>
  <c r="N802" i="19"/>
  <c r="N803" i="19"/>
  <c r="N804" i="19"/>
  <c r="N805" i="19"/>
  <c r="N806" i="19"/>
  <c r="N807" i="19"/>
  <c r="N808" i="19"/>
  <c r="N809" i="19"/>
  <c r="N810" i="19"/>
  <c r="N811" i="19"/>
  <c r="N812" i="19"/>
  <c r="N813" i="19"/>
  <c r="N814" i="19"/>
  <c r="N815" i="19"/>
  <c r="N816" i="19"/>
  <c r="N817" i="19"/>
  <c r="N818" i="19"/>
  <c r="N819" i="19"/>
  <c r="N820" i="19"/>
  <c r="N821" i="19"/>
  <c r="N822" i="19"/>
  <c r="N823" i="19"/>
  <c r="N824" i="19"/>
  <c r="N825" i="19"/>
  <c r="N826" i="19"/>
  <c r="N827" i="19"/>
  <c r="N828" i="19"/>
  <c r="N829" i="19"/>
  <c r="N830" i="19"/>
  <c r="N831" i="19"/>
  <c r="N832" i="19"/>
  <c r="N833" i="19"/>
  <c r="N834" i="19"/>
  <c r="N835" i="19"/>
  <c r="N836" i="19"/>
  <c r="N837" i="19"/>
  <c r="N838" i="19"/>
  <c r="N839" i="19"/>
  <c r="N840" i="19"/>
  <c r="N841" i="19"/>
  <c r="N842" i="19"/>
  <c r="N843" i="19"/>
  <c r="N844" i="19"/>
  <c r="N845" i="19"/>
  <c r="N846" i="19"/>
  <c r="N847" i="19"/>
  <c r="N848" i="19"/>
  <c r="N849" i="19"/>
  <c r="N850" i="19"/>
  <c r="N851" i="19"/>
  <c r="N852" i="19"/>
  <c r="N853" i="19"/>
  <c r="N854" i="19"/>
  <c r="N855" i="19"/>
  <c r="N856" i="19"/>
  <c r="N857" i="19"/>
  <c r="N858" i="19"/>
  <c r="N859" i="19"/>
  <c r="N860" i="19"/>
  <c r="N861" i="19"/>
  <c r="N862" i="19"/>
  <c r="N863" i="19"/>
  <c r="N864" i="19"/>
  <c r="N865" i="19"/>
  <c r="N866" i="19"/>
  <c r="N867" i="19"/>
  <c r="N868" i="19"/>
  <c r="N869" i="19"/>
  <c r="N870" i="19"/>
  <c r="N871" i="19"/>
  <c r="N872" i="19"/>
  <c r="N873" i="19"/>
  <c r="N874" i="19"/>
  <c r="N875" i="19"/>
  <c r="N876" i="19"/>
  <c r="N877" i="19"/>
  <c r="N878" i="19"/>
  <c r="N879" i="19"/>
  <c r="N880" i="19"/>
  <c r="N881" i="19"/>
  <c r="N882" i="19"/>
  <c r="N883" i="19"/>
  <c r="N884" i="19"/>
  <c r="N885" i="19"/>
  <c r="N886" i="19"/>
  <c r="N887" i="19"/>
  <c r="N888" i="19"/>
  <c r="N889" i="19"/>
  <c r="N890" i="19"/>
  <c r="N891" i="19"/>
  <c r="N892" i="19"/>
  <c r="N893" i="19"/>
  <c r="N894" i="19"/>
  <c r="N895" i="19"/>
  <c r="N896" i="19"/>
  <c r="N897" i="19"/>
  <c r="N898" i="19"/>
  <c r="N899" i="19"/>
  <c r="N900" i="19"/>
  <c r="N901" i="19"/>
  <c r="N902" i="19"/>
  <c r="N903" i="19"/>
  <c r="N904" i="19"/>
  <c r="N905" i="19"/>
  <c r="N906" i="19"/>
  <c r="N907" i="19"/>
  <c r="N908" i="19"/>
  <c r="N909" i="19"/>
  <c r="N910" i="19"/>
  <c r="N911" i="19"/>
  <c r="N912" i="19"/>
  <c r="N913" i="19"/>
  <c r="N914" i="19"/>
  <c r="N915" i="19"/>
  <c r="N916" i="19"/>
  <c r="N917" i="19"/>
  <c r="N918" i="19"/>
  <c r="N919" i="19"/>
  <c r="N920" i="19"/>
  <c r="N921" i="19"/>
  <c r="N922" i="19"/>
  <c r="N923" i="19"/>
  <c r="N924" i="19"/>
  <c r="N925" i="19"/>
  <c r="N926" i="19"/>
  <c r="N927" i="19"/>
  <c r="N928" i="19"/>
  <c r="N929" i="19"/>
  <c r="N930" i="19"/>
  <c r="N931" i="19"/>
  <c r="N932" i="19"/>
  <c r="N933" i="19"/>
  <c r="N934" i="19"/>
  <c r="N935" i="19"/>
  <c r="N936" i="19"/>
  <c r="N937" i="19"/>
  <c r="N938" i="19"/>
  <c r="N939" i="19"/>
  <c r="N940" i="19"/>
  <c r="N941" i="19"/>
  <c r="N942" i="19"/>
  <c r="N943" i="19"/>
  <c r="N944" i="19"/>
  <c r="N945" i="19"/>
  <c r="N946" i="19"/>
  <c r="N947" i="19"/>
  <c r="N948" i="19"/>
  <c r="N949" i="19"/>
  <c r="N950" i="19"/>
  <c r="N951" i="19"/>
  <c r="N952" i="19"/>
  <c r="N953" i="19"/>
  <c r="N954" i="19"/>
  <c r="N955" i="19"/>
  <c r="N956" i="19"/>
  <c r="N957" i="19"/>
  <c r="N958" i="19"/>
  <c r="N959" i="19"/>
  <c r="N960" i="19"/>
  <c r="N961" i="19"/>
  <c r="N962" i="19"/>
  <c r="N963" i="19"/>
  <c r="N964" i="19"/>
  <c r="N965" i="19"/>
  <c r="N966" i="19"/>
  <c r="N967" i="19"/>
  <c r="N968" i="19"/>
  <c r="N969" i="19"/>
  <c r="N970" i="19"/>
  <c r="N971" i="19"/>
  <c r="N972" i="19"/>
  <c r="N973" i="19"/>
  <c r="N974" i="19"/>
  <c r="N975" i="19"/>
  <c r="N976" i="19"/>
  <c r="N977" i="19"/>
  <c r="N978" i="19"/>
  <c r="N979" i="19"/>
  <c r="N980" i="19"/>
  <c r="N981" i="19"/>
  <c r="N982" i="19"/>
  <c r="N983" i="19"/>
  <c r="N984" i="19"/>
  <c r="N985" i="19"/>
  <c r="N986" i="19"/>
  <c r="N987" i="19"/>
  <c r="N988" i="19"/>
  <c r="N989" i="19"/>
  <c r="N990" i="19"/>
  <c r="N991" i="19"/>
  <c r="N992" i="19"/>
  <c r="N993" i="19"/>
  <c r="N994" i="19"/>
  <c r="N995" i="19"/>
  <c r="N996" i="19"/>
  <c r="N997" i="19"/>
  <c r="N998" i="19"/>
  <c r="N999" i="19"/>
  <c r="N1000" i="19"/>
  <c r="N1001" i="19"/>
  <c r="N1002" i="19"/>
  <c r="N1003" i="19"/>
  <c r="N1004" i="19"/>
  <c r="N1005" i="19"/>
  <c r="N1006" i="19"/>
  <c r="N1007" i="19"/>
  <c r="N1008" i="19"/>
  <c r="N1009" i="19"/>
  <c r="N1010" i="19"/>
  <c r="N1011" i="19"/>
  <c r="N1012" i="19"/>
  <c r="N1013" i="19"/>
  <c r="N1014" i="19"/>
  <c r="N1015" i="19"/>
  <c r="N1016" i="19"/>
  <c r="N1017" i="19"/>
  <c r="N1018" i="19"/>
  <c r="N1019" i="19"/>
  <c r="N1020" i="19"/>
  <c r="N1021" i="19"/>
  <c r="N1022" i="19"/>
  <c r="N1023" i="19"/>
  <c r="N1024" i="19"/>
  <c r="N1025" i="19"/>
  <c r="N1026" i="19"/>
  <c r="N1027" i="19"/>
  <c r="N1028" i="19"/>
  <c r="N1029" i="19"/>
  <c r="N1030" i="19"/>
  <c r="N1031" i="19"/>
  <c r="N1032" i="19"/>
  <c r="N1033" i="19"/>
  <c r="N1034" i="19"/>
  <c r="N1035" i="19"/>
  <c r="N1036" i="19"/>
  <c r="N1037" i="19"/>
  <c r="N1038" i="19"/>
  <c r="N1039" i="19"/>
  <c r="N1040" i="19"/>
  <c r="N1041" i="19"/>
  <c r="N1042" i="19"/>
  <c r="N1043" i="19"/>
  <c r="N1044" i="19"/>
  <c r="N1045" i="19"/>
  <c r="N1046" i="19"/>
  <c r="N1047" i="19"/>
  <c r="N1048" i="19"/>
  <c r="N1049" i="19"/>
  <c r="N1050" i="19"/>
  <c r="N1051" i="19"/>
  <c r="N1052" i="19"/>
  <c r="N1053" i="19"/>
  <c r="N1054" i="19"/>
  <c r="N1055" i="19"/>
  <c r="N1056" i="19"/>
  <c r="N1057" i="19"/>
  <c r="N1058" i="19"/>
  <c r="N1059" i="19"/>
  <c r="N1060" i="19"/>
  <c r="N1061" i="19"/>
  <c r="N1062" i="19"/>
  <c r="N1063" i="19"/>
  <c r="N1064" i="19"/>
  <c r="N1065" i="19"/>
  <c r="N1066" i="19"/>
  <c r="N1067" i="19"/>
  <c r="N1068" i="19"/>
  <c r="N1069" i="19"/>
  <c r="N1070" i="19"/>
  <c r="N1071" i="19"/>
  <c r="N1072" i="19"/>
  <c r="N1073" i="19"/>
  <c r="N1074" i="19"/>
  <c r="N1075" i="19"/>
  <c r="N1076" i="19"/>
  <c r="N1077" i="19"/>
  <c r="N1078" i="19"/>
  <c r="N1079" i="19"/>
  <c r="N1080" i="19"/>
  <c r="N1081" i="19"/>
  <c r="N1082" i="19"/>
  <c r="N1083" i="19"/>
  <c r="N1084" i="19"/>
  <c r="N1085" i="19"/>
  <c r="N1086" i="19"/>
  <c r="N1087" i="19"/>
  <c r="N1088" i="19"/>
  <c r="N1089" i="19"/>
  <c r="N1090" i="19"/>
  <c r="N1091" i="19"/>
  <c r="N1092" i="19"/>
  <c r="N1093" i="19"/>
  <c r="N1094" i="19"/>
  <c r="N1095" i="19"/>
  <c r="N1096" i="19"/>
  <c r="N1097" i="19"/>
  <c r="N1098" i="19"/>
  <c r="N1099" i="19"/>
  <c r="N1100" i="19"/>
  <c r="N1101" i="19"/>
  <c r="N1102" i="19"/>
  <c r="N1103" i="19"/>
  <c r="N1104" i="19"/>
  <c r="N1105" i="19"/>
  <c r="N1106" i="19"/>
  <c r="N1107" i="19"/>
  <c r="N1108" i="19"/>
  <c r="N1109" i="19"/>
  <c r="N1110" i="19"/>
  <c r="N1111" i="19"/>
  <c r="N1112" i="19"/>
  <c r="N1113" i="19"/>
  <c r="N1114" i="19"/>
  <c r="N1115" i="19"/>
  <c r="N1116" i="19"/>
  <c r="N1117" i="19"/>
  <c r="N1118" i="19"/>
  <c r="N1119" i="19"/>
  <c r="N1120" i="19"/>
  <c r="N1121" i="19"/>
  <c r="N1122" i="19"/>
  <c r="N1123" i="19"/>
  <c r="N1124" i="19"/>
  <c r="N1125" i="19"/>
  <c r="N1126" i="19"/>
  <c r="N1127" i="19"/>
  <c r="N1128" i="19"/>
  <c r="N1129" i="19"/>
  <c r="N1130" i="19"/>
  <c r="N1131" i="19"/>
  <c r="N1132" i="19"/>
  <c r="N1133" i="19"/>
  <c r="N1134" i="19"/>
  <c r="N1135" i="19"/>
  <c r="N1136" i="19"/>
  <c r="N1137" i="19"/>
  <c r="N1138" i="19"/>
  <c r="N1139" i="19"/>
  <c r="N1140" i="19"/>
  <c r="N1141" i="19"/>
  <c r="N1142" i="19"/>
  <c r="N1143" i="19"/>
  <c r="N1144" i="19"/>
  <c r="N1145" i="19"/>
  <c r="N1146" i="19"/>
  <c r="N1147" i="19"/>
  <c r="N1148" i="19"/>
  <c r="N1149" i="19"/>
  <c r="N1150" i="19"/>
  <c r="N1151" i="19"/>
  <c r="N1152" i="19"/>
  <c r="N1153" i="19"/>
  <c r="N1154" i="19"/>
  <c r="N1155" i="19"/>
  <c r="N1156" i="19"/>
  <c r="N1157" i="19"/>
  <c r="N1158" i="19"/>
  <c r="N1159" i="19"/>
  <c r="N1160" i="19"/>
  <c r="N1161" i="19"/>
  <c r="N1162" i="19"/>
  <c r="N1163" i="19"/>
  <c r="N1164" i="19"/>
  <c r="N1165" i="19"/>
  <c r="N1166" i="19"/>
  <c r="N1167" i="19"/>
  <c r="N1168" i="19"/>
  <c r="N1169" i="19"/>
  <c r="N1170" i="19"/>
  <c r="N1171" i="19"/>
  <c r="N1172" i="19"/>
  <c r="N1173" i="19"/>
  <c r="N1174" i="19"/>
  <c r="N1175" i="19"/>
  <c r="N1176" i="19"/>
  <c r="N1177" i="19"/>
  <c r="N1178" i="19"/>
  <c r="N1179" i="19"/>
  <c r="N1180" i="19"/>
  <c r="N1181" i="19"/>
  <c r="N1182" i="19"/>
  <c r="N1183" i="19"/>
  <c r="N1184" i="19"/>
  <c r="N1185" i="19"/>
  <c r="N1186" i="19"/>
  <c r="N1187" i="19"/>
  <c r="N1188" i="19"/>
  <c r="N1189" i="19"/>
  <c r="N1190" i="19"/>
  <c r="N1191" i="19"/>
  <c r="N1192" i="19"/>
  <c r="N1193" i="19"/>
  <c r="N1194" i="19"/>
  <c r="N1195" i="19"/>
  <c r="N1196" i="19"/>
  <c r="N1197" i="19"/>
  <c r="N1198" i="19"/>
  <c r="N1199" i="19"/>
  <c r="N1200" i="19"/>
  <c r="N1201" i="19"/>
  <c r="N1202" i="19"/>
  <c r="N1203" i="19"/>
  <c r="N1204" i="19"/>
  <c r="N1205" i="19"/>
  <c r="N1206" i="19"/>
  <c r="N1207" i="19"/>
  <c r="N1208" i="19"/>
  <c r="N1209" i="19"/>
  <c r="N1210" i="19"/>
  <c r="N1211" i="19"/>
  <c r="N1212" i="19"/>
  <c r="N1213" i="19"/>
  <c r="N1214" i="19"/>
  <c r="N1215" i="19"/>
  <c r="N1216" i="19"/>
  <c r="N1217" i="19"/>
  <c r="N1218" i="19"/>
  <c r="N1219" i="19"/>
  <c r="N1220" i="19"/>
  <c r="N1221" i="19"/>
  <c r="N1222" i="19"/>
  <c r="N1223" i="19"/>
  <c r="N1224" i="19"/>
  <c r="N1225" i="19"/>
  <c r="N1226" i="19"/>
  <c r="N1227" i="19"/>
  <c r="N1228" i="19"/>
  <c r="N1229" i="19"/>
  <c r="N1230" i="19"/>
  <c r="N1231" i="19"/>
  <c r="N1232" i="19"/>
  <c r="N1233" i="19"/>
  <c r="N1234" i="19"/>
  <c r="N1235" i="19"/>
  <c r="N1236" i="19"/>
  <c r="N1237" i="19"/>
  <c r="N1238" i="19"/>
  <c r="N1239" i="19"/>
  <c r="N1240" i="19"/>
  <c r="N1241" i="19"/>
  <c r="N1242" i="19"/>
  <c r="N1243" i="19"/>
  <c r="N1244" i="19"/>
  <c r="N1245" i="19"/>
  <c r="N1246" i="19"/>
  <c r="N1247" i="19"/>
  <c r="N1248" i="19"/>
  <c r="N1249" i="19"/>
  <c r="N1250" i="19"/>
  <c r="N1251" i="19"/>
  <c r="N1252" i="19"/>
  <c r="N1253" i="19"/>
  <c r="N1254" i="19"/>
  <c r="N1255" i="19"/>
  <c r="N1256" i="19"/>
  <c r="N1257" i="19"/>
  <c r="N1258" i="19"/>
  <c r="N1259" i="19"/>
  <c r="N1260" i="19"/>
  <c r="N1261" i="19"/>
  <c r="N1262" i="19"/>
  <c r="N1263" i="19"/>
  <c r="N1264" i="19"/>
  <c r="N1265" i="19"/>
  <c r="N1266" i="19"/>
  <c r="N1267" i="19"/>
  <c r="N1268" i="19"/>
  <c r="N1269" i="19"/>
  <c r="N1270" i="19"/>
  <c r="N1271" i="19"/>
  <c r="N1272" i="19"/>
  <c r="N1273" i="19"/>
  <c r="N1274" i="19"/>
  <c r="N1275" i="19"/>
  <c r="N1276" i="19"/>
  <c r="N1277" i="19"/>
  <c r="N1278" i="19"/>
  <c r="N1279" i="19"/>
  <c r="N1280" i="19"/>
  <c r="N1281" i="19"/>
  <c r="N1282" i="19"/>
  <c r="N1283" i="19"/>
  <c r="N1284" i="19"/>
  <c r="N1285" i="19"/>
  <c r="N1286" i="19"/>
  <c r="N1287" i="19"/>
  <c r="N1288" i="19"/>
  <c r="N1289" i="19"/>
  <c r="N1290" i="19"/>
  <c r="N1291" i="19"/>
  <c r="N1292" i="19"/>
  <c r="N1293" i="19"/>
  <c r="N1294" i="19"/>
  <c r="N1295" i="19"/>
  <c r="N1296" i="19"/>
  <c r="N1297" i="19"/>
  <c r="N1298" i="19"/>
  <c r="N1299" i="19"/>
  <c r="N1300" i="19"/>
  <c r="N1301" i="19"/>
  <c r="N1302" i="19"/>
  <c r="N1303" i="19"/>
  <c r="N1304" i="19"/>
  <c r="N1305" i="19"/>
  <c r="N1306" i="19"/>
  <c r="N1307" i="19"/>
  <c r="N1308" i="19"/>
  <c r="N1309" i="19"/>
  <c r="N1310" i="19"/>
  <c r="N1311" i="19"/>
  <c r="N1312" i="19"/>
  <c r="N1313" i="19"/>
  <c r="N1314" i="19"/>
  <c r="N1315" i="19"/>
  <c r="N1316" i="19"/>
  <c r="N1317" i="19"/>
  <c r="N1318" i="19"/>
  <c r="N1319" i="19"/>
  <c r="N1320" i="19"/>
  <c r="N1321" i="19"/>
  <c r="N1322" i="19"/>
  <c r="N1323" i="19"/>
  <c r="N1324" i="19"/>
  <c r="N1325" i="19"/>
  <c r="N1326" i="19"/>
  <c r="N1327" i="19"/>
  <c r="N1328" i="19"/>
  <c r="N1329" i="19"/>
  <c r="N1330" i="19"/>
  <c r="N1331" i="19"/>
  <c r="N1332" i="19"/>
  <c r="N1333" i="19"/>
  <c r="N1334" i="19"/>
  <c r="N1335" i="19"/>
  <c r="N1336" i="19"/>
  <c r="N1337" i="19"/>
  <c r="N1338" i="19"/>
  <c r="N1339" i="19"/>
  <c r="N1340" i="19"/>
  <c r="N1341" i="19"/>
  <c r="N1342" i="19"/>
  <c r="N1343" i="19"/>
  <c r="N1344" i="19"/>
  <c r="N1345" i="19"/>
  <c r="N1346" i="19"/>
  <c r="N1347" i="19"/>
  <c r="N1348" i="19"/>
  <c r="N1349" i="19"/>
  <c r="N1350" i="19"/>
  <c r="N1351" i="19"/>
  <c r="N1352" i="19"/>
  <c r="N1353" i="19"/>
  <c r="N1354" i="19"/>
  <c r="N1355" i="19"/>
  <c r="N1356" i="19"/>
  <c r="N1357" i="19"/>
  <c r="N1358" i="19"/>
  <c r="N1359" i="19"/>
  <c r="N1360" i="19"/>
  <c r="N1361" i="19"/>
  <c r="N1362" i="19"/>
  <c r="N1363" i="19"/>
  <c r="N1364" i="19"/>
  <c r="N1365" i="19"/>
  <c r="N1366" i="19"/>
  <c r="N1367" i="19"/>
  <c r="N1368" i="19"/>
  <c r="N1369" i="19"/>
  <c r="N1370" i="19"/>
  <c r="N1371" i="19"/>
  <c r="N1372" i="19"/>
  <c r="N1373" i="19"/>
  <c r="N1374" i="19"/>
  <c r="N1375" i="19"/>
  <c r="N1376" i="19"/>
  <c r="N1377" i="19"/>
  <c r="N1378" i="19"/>
  <c r="N1379" i="19"/>
  <c r="N1380" i="19"/>
  <c r="N1381" i="19"/>
  <c r="N1382" i="19"/>
  <c r="N1383" i="19"/>
  <c r="N1384" i="19"/>
  <c r="N1385" i="19"/>
  <c r="N1386" i="19"/>
  <c r="N1387" i="19"/>
  <c r="N1388" i="19"/>
  <c r="N1389" i="19"/>
  <c r="N1390" i="19"/>
  <c r="N1391" i="19"/>
  <c r="N1392" i="19"/>
  <c r="N1393" i="19"/>
  <c r="N1394" i="19"/>
  <c r="N1395" i="19"/>
  <c r="N1396" i="19"/>
  <c r="N1397" i="19"/>
  <c r="N1398" i="19"/>
  <c r="N1399" i="19"/>
  <c r="N1400" i="19"/>
  <c r="N1401" i="19"/>
  <c r="N1402" i="19"/>
  <c r="N1403" i="19"/>
  <c r="N1404" i="19"/>
  <c r="N1405" i="19"/>
  <c r="N1406" i="19"/>
  <c r="N1407" i="19"/>
  <c r="N1408" i="19"/>
  <c r="N1409" i="19"/>
  <c r="N1410" i="19"/>
  <c r="N1411" i="19"/>
  <c r="N1412" i="19"/>
  <c r="N1413" i="19"/>
  <c r="N1414" i="19"/>
  <c r="N1415" i="19"/>
  <c r="N1416" i="19"/>
  <c r="N1417" i="19"/>
  <c r="N1418" i="19"/>
  <c r="N1419" i="19"/>
  <c r="N1420" i="19"/>
  <c r="N1421" i="19"/>
  <c r="N1422" i="19"/>
  <c r="N1423" i="19"/>
  <c r="N1424" i="19"/>
  <c r="N1425" i="19"/>
  <c r="N1426" i="19"/>
  <c r="N1427" i="19"/>
  <c r="N1428" i="19"/>
  <c r="N1429" i="19"/>
  <c r="N1430" i="19"/>
  <c r="N1431" i="19"/>
  <c r="N1432" i="19"/>
  <c r="N1433" i="19"/>
  <c r="N1434" i="19"/>
  <c r="N1435" i="19"/>
  <c r="N1436" i="19"/>
  <c r="N1437" i="19"/>
  <c r="N1438" i="19"/>
  <c r="N1439" i="19"/>
  <c r="N1440" i="19"/>
  <c r="N1441" i="19"/>
  <c r="N1442" i="19"/>
  <c r="N1443" i="19"/>
  <c r="N1444" i="19"/>
  <c r="N1445" i="19"/>
  <c r="N1446" i="19"/>
  <c r="N1447" i="19"/>
  <c r="N1448" i="19"/>
  <c r="N1449" i="19"/>
  <c r="N1450" i="19"/>
  <c r="N1451" i="19"/>
  <c r="N1452" i="19"/>
  <c r="N1453" i="19"/>
  <c r="N1454" i="19"/>
  <c r="N1455" i="19"/>
  <c r="N1456" i="19"/>
  <c r="N1457" i="19"/>
  <c r="N1458" i="19"/>
  <c r="N1459" i="19"/>
  <c r="N1460" i="19"/>
  <c r="N1461" i="19"/>
  <c r="N1462" i="19"/>
  <c r="N1463" i="19"/>
  <c r="N1464" i="19"/>
  <c r="N1465" i="19"/>
  <c r="N1466" i="19"/>
  <c r="N1467" i="19"/>
  <c r="N1468" i="19"/>
  <c r="N1469" i="19"/>
  <c r="N1470" i="19"/>
  <c r="N1471" i="19"/>
  <c r="N1472" i="19"/>
  <c r="N1473" i="19"/>
  <c r="N1474" i="19"/>
  <c r="N1475" i="19"/>
  <c r="N1476" i="19"/>
  <c r="N1477" i="19"/>
  <c r="N1478" i="19"/>
  <c r="N1479" i="19"/>
  <c r="N1480" i="19"/>
  <c r="N1481" i="19"/>
  <c r="N1482" i="19"/>
  <c r="N1483" i="19"/>
  <c r="N1484" i="19"/>
  <c r="N1485" i="19"/>
  <c r="N1486" i="19"/>
  <c r="N1487" i="19"/>
  <c r="N1488" i="19"/>
  <c r="N1489" i="19"/>
  <c r="N1490" i="19"/>
  <c r="N1491" i="19"/>
  <c r="N1492" i="19"/>
  <c r="N1493" i="19"/>
  <c r="N1494" i="19"/>
  <c r="N1495" i="19"/>
  <c r="N1496" i="19"/>
  <c r="N1497" i="19"/>
  <c r="N1498" i="19"/>
  <c r="N1499" i="19"/>
  <c r="N1500" i="19"/>
  <c r="N1501" i="19"/>
  <c r="N1502" i="19"/>
  <c r="H1503" i="19"/>
  <c r="N1503" i="19"/>
  <c r="H1504" i="19"/>
  <c r="N1504" i="19"/>
  <c r="H1505" i="19"/>
  <c r="N1505" i="19"/>
  <c r="H1506" i="19"/>
  <c r="N1506" i="19"/>
  <c r="H1507" i="19"/>
  <c r="N1507" i="19"/>
  <c r="H1508" i="19"/>
  <c r="N1508" i="19"/>
  <c r="H1509" i="19"/>
  <c r="N1509" i="19"/>
  <c r="H1510" i="19"/>
  <c r="N1510" i="19"/>
  <c r="H1511" i="19"/>
  <c r="N1511" i="19"/>
  <c r="H1512" i="19"/>
  <c r="N1512" i="19"/>
  <c r="H1513" i="19"/>
  <c r="N1513" i="19"/>
  <c r="H1514" i="19"/>
  <c r="N1514" i="19"/>
  <c r="H1515" i="19"/>
  <c r="N1515" i="19"/>
  <c r="H1516" i="19"/>
  <c r="N1516" i="19"/>
  <c r="H1517" i="19"/>
  <c r="N1517" i="19"/>
  <c r="H1518" i="19"/>
  <c r="N1518" i="19"/>
  <c r="H1519" i="19"/>
  <c r="N1519" i="19"/>
  <c r="H1520" i="19"/>
  <c r="N1520" i="19"/>
  <c r="H1521" i="19"/>
  <c r="N1521" i="19"/>
  <c r="H1522" i="19"/>
  <c r="N1522" i="19"/>
  <c r="H1523" i="19"/>
  <c r="N1523" i="19"/>
  <c r="H1524" i="19"/>
  <c r="N1524" i="19"/>
  <c r="H1525" i="19"/>
  <c r="N1525" i="19"/>
  <c r="H1526" i="19"/>
  <c r="N1526" i="19"/>
  <c r="H1527" i="19"/>
  <c r="N1527" i="19"/>
  <c r="H1528" i="19"/>
  <c r="N1528" i="19"/>
  <c r="H1529" i="19"/>
  <c r="N1529" i="19"/>
  <c r="H1530" i="19"/>
  <c r="N1530" i="19"/>
  <c r="H1531" i="19"/>
  <c r="N1531" i="19"/>
  <c r="H1532" i="19"/>
  <c r="N1532" i="19"/>
  <c r="H1533" i="19"/>
  <c r="N1533" i="19"/>
  <c r="H1534" i="19"/>
  <c r="N1534" i="19"/>
  <c r="H1535" i="19"/>
  <c r="N1535" i="19"/>
  <c r="H1536" i="19"/>
  <c r="N1536" i="19"/>
  <c r="H1537" i="19"/>
  <c r="N1537" i="19"/>
  <c r="H1538" i="19"/>
  <c r="N1538" i="19"/>
  <c r="H1539" i="19"/>
  <c r="N1539" i="19"/>
  <c r="H1540" i="19"/>
  <c r="N1540" i="19"/>
  <c r="H1541" i="19"/>
  <c r="N1541" i="19"/>
  <c r="H1542" i="19"/>
  <c r="N1542" i="19"/>
  <c r="H1543" i="19"/>
  <c r="N1543" i="19"/>
  <c r="H1544" i="19"/>
  <c r="N1544" i="19"/>
  <c r="H1545" i="19"/>
  <c r="N1545" i="19"/>
  <c r="H1546" i="19"/>
  <c r="N1546" i="19"/>
  <c r="H1547" i="19"/>
  <c r="N1547" i="19"/>
  <c r="H1548" i="19"/>
  <c r="N1548" i="19"/>
  <c r="H1549" i="19"/>
  <c r="N1549" i="19"/>
  <c r="H1550" i="19"/>
  <c r="N1550" i="19"/>
  <c r="H1551" i="19"/>
  <c r="N1551" i="19"/>
  <c r="H1552" i="19"/>
  <c r="N1552" i="19"/>
  <c r="H1553" i="19"/>
  <c r="N1553" i="19"/>
  <c r="H1554" i="19"/>
  <c r="N1554" i="19"/>
  <c r="H1555" i="19"/>
  <c r="N1555" i="19"/>
  <c r="H1556" i="19"/>
  <c r="N1556" i="19"/>
  <c r="H1557" i="19"/>
  <c r="N1557" i="19"/>
  <c r="H1558" i="19"/>
  <c r="N1558" i="19"/>
  <c r="H1559" i="19"/>
  <c r="N1559" i="19"/>
  <c r="H1560" i="19"/>
  <c r="N1560" i="19"/>
  <c r="H1561" i="19"/>
  <c r="N1561" i="19"/>
  <c r="H1562" i="19"/>
  <c r="N1562" i="19"/>
  <c r="H1563" i="19"/>
  <c r="N1563" i="19"/>
  <c r="H1564" i="19"/>
  <c r="N1564" i="19"/>
  <c r="H1565" i="19"/>
  <c r="N1565" i="19"/>
  <c r="H1566" i="19"/>
  <c r="N1566" i="19"/>
  <c r="H1567" i="19"/>
  <c r="N1567" i="19"/>
  <c r="H1568" i="19"/>
  <c r="N1568" i="19"/>
  <c r="H1569" i="19"/>
  <c r="N1569" i="19"/>
  <c r="H1570" i="19"/>
  <c r="N1570" i="19"/>
  <c r="H1571" i="19"/>
  <c r="N1571" i="19"/>
  <c r="H1572" i="19"/>
  <c r="N1572" i="19"/>
  <c r="H1573" i="19"/>
  <c r="N1573" i="19"/>
  <c r="H1574" i="19"/>
  <c r="N1574" i="19"/>
  <c r="H1575" i="19"/>
  <c r="N1575" i="19"/>
  <c r="H1576" i="19"/>
  <c r="N1576" i="19"/>
  <c r="H1577" i="19"/>
  <c r="N1577" i="19"/>
  <c r="H1578" i="19"/>
  <c r="N1578" i="19"/>
  <c r="H1579" i="19"/>
  <c r="N1579" i="19"/>
  <c r="H1580" i="19"/>
  <c r="N1580" i="19"/>
  <c r="H1581" i="19"/>
  <c r="N1581" i="19"/>
  <c r="H1582" i="19"/>
  <c r="N1582" i="19"/>
  <c r="H1583" i="19"/>
  <c r="N1583" i="19"/>
  <c r="H1584" i="19"/>
  <c r="N1584" i="19"/>
  <c r="H1585" i="19"/>
  <c r="N1585" i="19"/>
  <c r="H1586" i="19"/>
  <c r="N1586" i="19"/>
  <c r="H1587" i="19"/>
  <c r="N1587" i="19"/>
  <c r="H1588" i="19"/>
  <c r="N1588" i="19"/>
  <c r="H1589" i="19"/>
  <c r="N1589" i="19"/>
  <c r="H1590" i="19"/>
  <c r="N1590" i="19"/>
  <c r="H1591" i="19"/>
  <c r="N1591" i="19"/>
  <c r="H1592" i="19"/>
  <c r="N1592" i="19"/>
  <c r="H1593" i="19"/>
  <c r="N1593" i="19"/>
  <c r="H1594" i="19"/>
  <c r="N1594" i="19"/>
  <c r="H1595" i="19"/>
  <c r="N1595" i="19"/>
  <c r="H1596" i="19"/>
  <c r="N1596" i="19"/>
  <c r="H1597" i="19"/>
  <c r="N1597" i="19"/>
  <c r="H1598" i="19"/>
  <c r="N1598" i="19"/>
  <c r="H1599" i="19"/>
  <c r="N1599" i="19"/>
  <c r="H1600" i="19"/>
  <c r="N1600" i="19"/>
  <c r="H1601" i="19"/>
  <c r="N1601" i="19"/>
  <c r="H1602" i="19"/>
  <c r="N1602" i="19"/>
  <c r="H1603" i="19"/>
  <c r="N1603" i="19"/>
  <c r="H1604" i="19"/>
  <c r="N1604" i="19"/>
  <c r="H1605" i="19"/>
  <c r="N1605" i="19"/>
  <c r="H1606" i="19"/>
  <c r="N1606" i="19"/>
  <c r="H1607" i="19"/>
  <c r="N1607" i="19"/>
  <c r="H1608" i="19"/>
  <c r="N1608" i="19"/>
  <c r="H1609" i="19"/>
  <c r="N1609" i="19"/>
  <c r="H1610" i="19"/>
  <c r="N1610" i="19"/>
  <c r="H1611" i="19"/>
  <c r="N1611" i="19"/>
  <c r="H1612" i="19"/>
  <c r="N1612" i="19"/>
  <c r="H1613" i="19"/>
  <c r="N1613" i="19"/>
  <c r="H1614" i="19"/>
  <c r="N1614" i="19"/>
  <c r="H1615" i="19"/>
  <c r="N1615" i="19"/>
  <c r="H1616" i="19"/>
  <c r="N1616" i="19"/>
  <c r="H1617" i="19"/>
  <c r="N1617" i="19"/>
  <c r="H1618" i="19"/>
  <c r="N1618" i="19"/>
  <c r="H1619" i="19"/>
  <c r="N1619" i="19"/>
  <c r="H1620" i="19"/>
  <c r="N1620" i="19"/>
  <c r="H1621" i="19"/>
  <c r="N1621" i="19"/>
  <c r="H1622" i="19"/>
  <c r="N1622" i="19"/>
  <c r="H1623" i="19"/>
  <c r="N1623" i="19"/>
  <c r="H1624" i="19"/>
  <c r="N1624" i="19"/>
  <c r="H1625" i="19"/>
  <c r="N1625" i="19"/>
  <c r="H1626" i="19"/>
  <c r="N1626" i="19"/>
  <c r="H1627" i="19"/>
  <c r="N1627" i="19"/>
  <c r="H1628" i="19"/>
  <c r="N1628" i="19"/>
  <c r="H1629" i="19"/>
  <c r="N1629" i="19"/>
  <c r="H1630" i="19"/>
  <c r="N1630" i="19"/>
  <c r="H1631" i="19"/>
  <c r="N1631" i="19"/>
  <c r="H1632" i="19"/>
  <c r="N1632" i="19"/>
  <c r="H1633" i="19"/>
  <c r="N1633" i="19"/>
  <c r="H1634" i="19"/>
  <c r="N1634" i="19"/>
  <c r="H1635" i="19"/>
  <c r="N1635" i="19"/>
  <c r="H1636" i="19"/>
  <c r="N1636" i="19"/>
  <c r="H1637" i="19"/>
  <c r="N1637" i="19"/>
  <c r="H1638" i="19"/>
  <c r="N1638" i="19"/>
  <c r="H1639" i="19"/>
  <c r="N1639" i="19"/>
  <c r="H1640" i="19"/>
  <c r="N1640" i="19"/>
  <c r="H1641" i="19"/>
  <c r="N1641" i="19"/>
  <c r="H1642" i="19"/>
  <c r="N1642" i="19"/>
  <c r="H1643" i="19"/>
  <c r="N1643" i="19"/>
  <c r="H1644" i="19"/>
  <c r="N1644" i="19"/>
  <c r="H1645" i="19"/>
  <c r="N1645" i="19"/>
  <c r="H1646" i="19"/>
  <c r="N1646" i="19"/>
  <c r="H1647" i="19"/>
  <c r="N1647" i="19"/>
  <c r="H1648" i="19"/>
  <c r="N1648" i="19"/>
  <c r="H1649" i="19"/>
  <c r="N1649" i="19"/>
  <c r="H1650" i="19"/>
  <c r="N1650" i="19"/>
  <c r="H1651" i="19"/>
  <c r="N1651" i="19"/>
  <c r="H1652" i="19"/>
  <c r="N1652" i="19"/>
  <c r="H1653" i="19"/>
  <c r="N1653" i="19"/>
  <c r="H1654" i="19"/>
  <c r="N1654" i="19"/>
  <c r="H1655" i="19"/>
  <c r="N1655" i="19"/>
  <c r="H1656" i="19"/>
  <c r="N1656" i="19"/>
  <c r="H1657" i="19"/>
  <c r="N1657" i="19"/>
  <c r="H1658" i="19"/>
  <c r="N1658" i="19"/>
  <c r="H1659" i="19"/>
  <c r="N1659" i="19"/>
  <c r="H1660" i="19"/>
  <c r="N1660" i="19"/>
  <c r="H1661" i="19"/>
  <c r="N1661" i="19"/>
  <c r="H1662" i="19"/>
  <c r="N1662" i="19"/>
  <c r="H1663" i="19"/>
  <c r="N1663" i="19"/>
  <c r="H1664" i="19"/>
  <c r="N1664" i="19"/>
  <c r="H1665" i="19"/>
  <c r="N1665" i="19"/>
  <c r="H1666" i="19"/>
  <c r="N1666" i="19"/>
  <c r="H1667" i="19"/>
  <c r="N1667" i="19"/>
  <c r="H1668" i="19"/>
  <c r="N1668" i="19"/>
  <c r="H1669" i="19"/>
  <c r="N1669" i="19"/>
  <c r="H1670" i="19"/>
  <c r="N1670" i="19"/>
  <c r="H1671" i="19"/>
  <c r="N1671" i="19"/>
  <c r="H1672" i="19"/>
  <c r="N1672" i="19"/>
  <c r="H1673" i="19"/>
  <c r="N1673" i="19"/>
  <c r="H1674" i="19"/>
  <c r="N1674" i="19"/>
  <c r="H1675" i="19"/>
  <c r="N1675" i="19"/>
  <c r="H1676" i="19"/>
  <c r="N1676" i="19"/>
  <c r="H1677" i="19"/>
  <c r="N1677" i="19"/>
  <c r="H1678" i="19"/>
  <c r="N1678" i="19"/>
  <c r="H1679" i="19"/>
  <c r="N1679" i="19"/>
  <c r="H1680" i="19"/>
  <c r="N1680" i="19"/>
  <c r="H1681" i="19"/>
  <c r="N1681" i="19"/>
  <c r="H1682" i="19"/>
  <c r="N1682" i="19"/>
  <c r="H1683" i="19"/>
  <c r="N1683" i="19"/>
  <c r="H1684" i="19"/>
  <c r="N1684" i="19"/>
  <c r="H1685" i="19"/>
  <c r="N1685" i="19"/>
  <c r="H1686" i="19"/>
  <c r="N1686" i="19"/>
  <c r="H1687" i="19"/>
  <c r="N1687" i="19"/>
  <c r="H1688" i="19"/>
  <c r="N1688" i="19"/>
  <c r="H1689" i="19"/>
  <c r="N1689" i="19"/>
  <c r="H1690" i="19"/>
  <c r="N1690" i="19"/>
  <c r="H1691" i="19"/>
  <c r="N1691" i="19"/>
  <c r="H1692" i="19"/>
  <c r="N1692" i="19"/>
  <c r="H1693" i="19"/>
  <c r="N1693" i="19"/>
  <c r="H1694" i="19"/>
  <c r="N1694" i="19"/>
  <c r="H1695" i="19"/>
  <c r="N1695" i="19"/>
  <c r="H1696" i="19"/>
  <c r="N1696" i="19"/>
  <c r="H1697" i="19"/>
  <c r="N1697" i="19"/>
  <c r="H1698" i="19"/>
  <c r="N1698" i="19"/>
  <c r="H1699" i="19"/>
  <c r="N1699" i="19"/>
  <c r="H1700" i="19"/>
  <c r="N1700" i="19"/>
  <c r="H1701" i="19"/>
  <c r="N1701" i="19"/>
  <c r="H1702" i="19"/>
  <c r="N1702" i="19"/>
  <c r="H1703" i="19"/>
  <c r="N1703" i="19"/>
  <c r="H1704" i="19"/>
  <c r="N1704" i="19"/>
  <c r="H1705" i="19"/>
  <c r="N1705" i="19"/>
  <c r="H1706" i="19"/>
  <c r="N1706" i="19"/>
  <c r="H1707" i="19"/>
  <c r="N1707" i="19"/>
  <c r="H1708" i="19"/>
  <c r="N1708" i="19"/>
  <c r="H1709" i="19"/>
  <c r="N1709" i="19"/>
  <c r="H1710" i="19"/>
  <c r="N1710" i="19"/>
  <c r="H1711" i="19"/>
  <c r="N1711" i="19"/>
  <c r="H1712" i="19"/>
  <c r="N1712" i="19"/>
  <c r="H1713" i="19"/>
  <c r="N1713" i="19"/>
  <c r="H1714" i="19"/>
  <c r="N1714" i="19"/>
  <c r="H1715" i="19"/>
  <c r="N1715" i="19"/>
  <c r="H1716" i="19"/>
  <c r="N1716" i="19"/>
  <c r="H1717" i="19"/>
  <c r="N1717" i="19"/>
  <c r="H1718" i="19"/>
  <c r="N1718" i="19"/>
  <c r="H1719" i="19"/>
  <c r="N1719" i="19"/>
  <c r="H1720" i="19"/>
  <c r="N1720" i="19"/>
  <c r="H1721" i="19"/>
  <c r="N1721" i="19"/>
  <c r="H1722" i="19"/>
  <c r="N1722" i="19"/>
  <c r="H1723" i="19"/>
  <c r="N1723" i="19"/>
  <c r="H1724" i="19"/>
  <c r="N1724" i="19"/>
  <c r="H1725" i="19"/>
  <c r="N1725" i="19"/>
  <c r="H1726" i="19"/>
  <c r="N1726" i="19"/>
  <c r="H1727" i="19"/>
  <c r="N1727" i="19"/>
  <c r="H1728" i="19"/>
  <c r="N1728" i="19"/>
  <c r="H1729" i="19"/>
  <c r="N1729" i="19"/>
  <c r="H1730" i="19"/>
  <c r="N1730" i="19"/>
  <c r="H1731" i="19"/>
  <c r="N1731" i="19"/>
  <c r="H1732" i="19"/>
  <c r="N1732" i="19"/>
  <c r="H1733" i="19"/>
  <c r="N1733" i="19"/>
  <c r="H1734" i="19"/>
  <c r="N1734" i="19"/>
  <c r="H1735" i="19"/>
  <c r="N1735" i="19"/>
  <c r="H1736" i="19"/>
  <c r="N1736" i="19"/>
  <c r="H1737" i="19"/>
  <c r="N1737" i="19"/>
  <c r="H1738" i="19"/>
  <c r="N1738" i="19"/>
  <c r="H1739" i="19"/>
  <c r="N1739" i="19"/>
  <c r="H1740" i="19"/>
  <c r="N1740" i="19"/>
  <c r="H1741" i="19"/>
  <c r="N1741" i="19"/>
  <c r="H1742" i="19"/>
  <c r="N1742" i="19"/>
  <c r="H1743" i="19"/>
  <c r="N1743" i="19"/>
  <c r="H1744" i="19"/>
  <c r="N1744" i="19"/>
  <c r="H1745" i="19"/>
  <c r="N1745" i="19"/>
  <c r="H1746" i="19"/>
  <c r="N1746" i="19"/>
  <c r="H1747" i="19"/>
  <c r="N1747" i="19"/>
  <c r="H1748" i="19"/>
  <c r="N1748" i="19"/>
  <c r="H1749" i="19"/>
  <c r="N1749" i="19"/>
  <c r="H1750" i="19"/>
  <c r="N1750" i="19"/>
  <c r="H1751" i="19"/>
  <c r="N1751" i="19"/>
  <c r="H1752" i="19"/>
  <c r="N1752" i="19"/>
  <c r="H1753" i="19"/>
  <c r="N1753" i="19"/>
  <c r="H1754" i="19"/>
  <c r="N1754" i="19"/>
  <c r="H1755" i="19"/>
  <c r="N1755" i="19"/>
  <c r="H1756" i="19"/>
  <c r="N1756" i="19"/>
  <c r="H1757" i="19"/>
  <c r="N1757" i="19"/>
  <c r="H1758" i="19"/>
  <c r="N1758" i="19"/>
  <c r="H1759" i="19"/>
  <c r="N1759" i="19"/>
  <c r="H1760" i="19"/>
  <c r="N1760" i="19"/>
  <c r="H1761" i="19"/>
  <c r="N1761" i="19"/>
  <c r="H1762" i="19"/>
  <c r="N1762" i="19"/>
  <c r="H1763" i="19"/>
  <c r="N1763" i="19"/>
  <c r="H1764" i="19"/>
  <c r="N1764" i="19"/>
  <c r="H1765" i="19"/>
  <c r="N1765" i="19"/>
  <c r="H1766" i="19"/>
  <c r="N1766" i="19"/>
  <c r="H1767" i="19"/>
  <c r="N1767" i="19"/>
  <c r="H1768" i="19"/>
  <c r="N1768" i="19"/>
  <c r="H1769" i="19"/>
  <c r="N1769" i="19"/>
  <c r="H1770" i="19"/>
  <c r="N1770" i="19"/>
  <c r="H1771" i="19"/>
  <c r="N1771" i="19"/>
  <c r="H1772" i="19"/>
  <c r="N1772" i="19"/>
  <c r="H1773" i="19"/>
  <c r="N1773" i="19"/>
  <c r="H1774" i="19"/>
  <c r="N1774" i="19"/>
  <c r="H1775" i="19"/>
  <c r="N1775" i="19"/>
  <c r="H1776" i="19"/>
  <c r="N1776" i="19"/>
  <c r="H1777" i="19"/>
  <c r="N1777" i="19"/>
  <c r="H1778" i="19"/>
  <c r="N1778" i="19"/>
  <c r="H1779" i="19"/>
  <c r="N1779" i="19"/>
  <c r="H1780" i="19"/>
  <c r="N1780" i="19"/>
  <c r="H1781" i="19"/>
  <c r="N1781" i="19"/>
  <c r="H1782" i="19"/>
  <c r="N1782" i="19"/>
  <c r="H1783" i="19"/>
  <c r="N1783" i="19"/>
  <c r="H1784" i="19"/>
  <c r="N1784" i="19"/>
  <c r="H1785" i="19"/>
  <c r="N1785" i="19"/>
  <c r="H1786" i="19"/>
  <c r="N1786" i="19"/>
  <c r="H1787" i="19"/>
  <c r="N1787" i="19"/>
  <c r="H1788" i="19"/>
  <c r="N1788" i="19"/>
  <c r="H1789" i="19"/>
  <c r="N1789" i="19"/>
  <c r="H1790" i="19"/>
  <c r="N1790" i="19"/>
  <c r="H1791" i="19"/>
  <c r="N1791" i="19"/>
  <c r="H1792" i="19"/>
  <c r="N1792" i="19"/>
  <c r="H1793" i="19"/>
  <c r="N1793" i="19"/>
  <c r="H1794" i="19"/>
  <c r="N1794" i="19"/>
  <c r="H1795" i="19"/>
  <c r="N1795" i="19"/>
  <c r="H1796" i="19"/>
  <c r="N1796" i="19"/>
  <c r="H1797" i="19"/>
  <c r="N1797" i="19"/>
  <c r="H1798" i="19"/>
  <c r="N1798" i="19"/>
  <c r="H1799" i="19"/>
  <c r="N1799" i="19"/>
  <c r="H1800" i="19"/>
  <c r="N1800" i="19"/>
  <c r="H1801" i="19"/>
  <c r="N1801" i="19"/>
  <c r="H1802" i="19"/>
  <c r="N1802" i="19"/>
  <c r="H1803" i="19"/>
  <c r="N1803" i="19"/>
  <c r="H1804" i="19"/>
  <c r="N1804" i="19"/>
  <c r="H1805" i="19"/>
  <c r="N1805" i="19"/>
  <c r="H1806" i="19"/>
  <c r="N1806" i="19"/>
  <c r="H1807" i="19"/>
  <c r="N1807" i="19"/>
  <c r="H1808" i="19"/>
  <c r="N1808" i="19"/>
  <c r="H1809" i="19"/>
  <c r="N1809" i="19"/>
  <c r="H1810" i="19"/>
  <c r="N1810" i="19"/>
  <c r="H1811" i="19"/>
  <c r="N1811" i="19"/>
  <c r="H1812" i="19"/>
  <c r="N1812" i="19"/>
  <c r="H1813" i="19"/>
  <c r="N1813" i="19"/>
  <c r="H1814" i="19"/>
  <c r="N1814" i="19"/>
  <c r="H1815" i="19"/>
  <c r="N1815" i="19"/>
  <c r="H1816" i="19"/>
  <c r="N1816" i="19"/>
  <c r="H1817" i="19"/>
  <c r="N1817" i="19"/>
  <c r="H1818" i="19"/>
  <c r="N1818" i="19"/>
  <c r="H1819" i="19"/>
  <c r="N1819" i="19"/>
  <c r="H1820" i="19"/>
  <c r="N1820" i="19"/>
  <c r="H1821" i="19"/>
  <c r="N1821" i="19"/>
  <c r="H1822" i="19"/>
  <c r="N1822" i="19"/>
  <c r="H1823" i="19"/>
  <c r="N1823" i="19"/>
  <c r="H1824" i="19"/>
  <c r="N1824" i="19"/>
  <c r="H1825" i="19"/>
  <c r="N1825" i="19"/>
  <c r="H1826" i="19"/>
  <c r="N1826" i="19"/>
  <c r="H1827" i="19"/>
  <c r="N1827" i="19"/>
  <c r="H1828" i="19"/>
  <c r="N1828" i="19"/>
  <c r="H1829" i="19"/>
  <c r="N1829" i="19"/>
  <c r="H1830" i="19"/>
  <c r="N1830" i="19"/>
  <c r="H1831" i="19"/>
  <c r="N1831" i="19"/>
  <c r="H1832" i="19"/>
  <c r="N1832" i="19"/>
  <c r="H1833" i="19"/>
  <c r="N1833" i="19"/>
  <c r="H1834" i="19"/>
  <c r="N1834" i="19"/>
  <c r="H1835" i="19"/>
  <c r="N1835" i="19"/>
  <c r="H1836" i="19"/>
  <c r="N1836" i="19"/>
  <c r="H1837" i="19"/>
  <c r="N1837" i="19"/>
  <c r="H1838" i="19"/>
  <c r="N1838" i="19"/>
  <c r="H1839" i="19"/>
  <c r="N1839" i="19"/>
  <c r="H1840" i="19"/>
  <c r="N1840" i="19"/>
  <c r="H1841" i="19"/>
  <c r="N1841" i="19"/>
  <c r="H1842" i="19"/>
  <c r="N1842" i="19"/>
  <c r="H1843" i="19"/>
  <c r="N1843" i="19"/>
  <c r="H1844" i="19"/>
  <c r="N1844" i="19"/>
  <c r="H1845" i="19"/>
  <c r="N1845" i="19"/>
  <c r="H1846" i="19"/>
  <c r="N1846" i="19"/>
  <c r="H1847" i="19"/>
  <c r="N1847" i="19"/>
  <c r="H1848" i="19"/>
  <c r="N1848" i="19"/>
  <c r="H1849" i="19"/>
  <c r="N1849" i="19"/>
  <c r="H1850" i="19"/>
  <c r="N1850" i="19"/>
  <c r="H1851" i="19"/>
  <c r="N1851" i="19"/>
  <c r="H1852" i="19"/>
  <c r="N1852" i="19"/>
  <c r="H1853" i="19"/>
  <c r="N1853" i="19"/>
  <c r="H1854" i="19"/>
  <c r="N1854" i="19"/>
  <c r="H1855" i="19"/>
  <c r="N1855" i="19"/>
  <c r="H1856" i="19"/>
  <c r="N1856" i="19"/>
  <c r="H1857" i="19"/>
  <c r="N1857" i="19"/>
  <c r="H1858" i="19"/>
  <c r="N1858" i="19"/>
  <c r="H1859" i="19"/>
  <c r="N1859" i="19"/>
  <c r="H1860" i="19"/>
  <c r="N1860" i="19"/>
  <c r="H1861" i="19"/>
  <c r="N1861" i="19"/>
  <c r="H1862" i="19"/>
  <c r="N1862" i="19"/>
  <c r="H1863" i="19"/>
  <c r="N1863" i="19"/>
  <c r="H1864" i="19"/>
  <c r="N1864" i="19"/>
  <c r="H1865" i="19"/>
  <c r="N1865" i="19"/>
  <c r="H1866" i="19"/>
  <c r="N1866" i="19"/>
  <c r="H1867" i="19"/>
  <c r="N1867" i="19"/>
  <c r="H1868" i="19"/>
  <c r="N1868" i="19"/>
  <c r="H1869" i="19"/>
  <c r="N1869" i="19"/>
  <c r="H1870" i="19"/>
  <c r="N1870" i="19"/>
  <c r="H1871" i="19"/>
  <c r="N1871" i="19"/>
  <c r="H1872" i="19"/>
  <c r="N1872" i="19"/>
  <c r="H1873" i="19"/>
  <c r="N1873" i="19"/>
  <c r="H1874" i="19"/>
  <c r="N1874" i="19"/>
  <c r="H1875" i="19"/>
  <c r="N1875" i="19"/>
  <c r="H1876" i="19"/>
  <c r="N1876" i="19"/>
  <c r="H1877" i="19"/>
  <c r="N1877" i="19"/>
  <c r="H1878" i="19"/>
  <c r="N1878" i="19"/>
  <c r="H1879" i="19"/>
  <c r="N1879" i="19"/>
  <c r="H1880" i="19"/>
  <c r="N1880" i="19"/>
  <c r="H1881" i="19"/>
  <c r="N1881" i="19"/>
  <c r="H1882" i="19"/>
  <c r="N1882" i="19"/>
  <c r="H1883" i="19"/>
  <c r="N1883" i="19"/>
  <c r="H1884" i="19"/>
  <c r="N1884" i="19"/>
  <c r="H1885" i="19"/>
  <c r="N1885" i="19"/>
  <c r="H1886" i="19"/>
  <c r="N1886" i="19"/>
  <c r="H1887" i="19"/>
  <c r="N1887" i="19"/>
  <c r="H1888" i="19"/>
  <c r="N1888" i="19"/>
  <c r="H1889" i="19"/>
  <c r="N1889" i="19"/>
  <c r="H1890" i="19"/>
  <c r="N1890" i="19"/>
  <c r="H1891" i="19"/>
  <c r="N1891" i="19"/>
  <c r="H1892" i="19"/>
  <c r="N1892" i="19"/>
  <c r="H1893" i="19"/>
  <c r="N1893" i="19"/>
  <c r="H1894" i="19"/>
  <c r="N1894" i="19"/>
  <c r="H1895" i="19"/>
  <c r="N1895" i="19"/>
  <c r="H1896" i="19"/>
  <c r="N1896" i="19"/>
  <c r="H1897" i="19"/>
  <c r="N1897" i="19"/>
  <c r="H1898" i="19"/>
  <c r="N1898" i="19"/>
  <c r="H1899" i="19"/>
  <c r="N1899" i="19"/>
  <c r="H1900" i="19"/>
  <c r="N1900" i="19"/>
  <c r="H1901" i="19"/>
  <c r="N1901" i="19"/>
  <c r="H1902" i="19"/>
  <c r="N1902" i="19"/>
  <c r="H1903" i="19"/>
  <c r="N1903" i="19"/>
  <c r="H1904" i="19"/>
  <c r="N1904" i="19"/>
  <c r="H1905" i="19"/>
  <c r="N1905" i="19"/>
  <c r="H1906" i="19"/>
  <c r="N1906" i="19"/>
  <c r="H1907" i="19"/>
  <c r="N1907" i="19"/>
  <c r="H1908" i="19"/>
  <c r="N1908" i="19"/>
  <c r="H1909" i="19"/>
  <c r="N1909" i="19"/>
  <c r="H1910" i="19"/>
  <c r="N1910" i="19"/>
  <c r="H1911" i="19"/>
  <c r="N1911" i="19"/>
  <c r="H1912" i="19"/>
  <c r="N1912" i="19"/>
  <c r="H1913" i="19"/>
  <c r="N1913" i="19"/>
  <c r="H1914" i="19"/>
  <c r="N1914" i="19"/>
  <c r="H1915" i="19"/>
  <c r="N1915" i="19"/>
  <c r="H1916" i="19"/>
  <c r="N1916" i="19"/>
  <c r="H1917" i="19"/>
  <c r="N1917" i="19"/>
  <c r="H1918" i="19"/>
  <c r="N1918" i="19"/>
  <c r="H1919" i="19"/>
  <c r="N1919" i="19"/>
  <c r="H1920" i="19"/>
  <c r="N1920" i="19"/>
  <c r="H1921" i="19"/>
  <c r="N1921" i="19"/>
  <c r="H1922" i="19"/>
  <c r="N1922" i="19"/>
  <c r="H1923" i="19"/>
  <c r="N1923" i="19"/>
  <c r="H1924" i="19"/>
  <c r="N1924" i="19"/>
  <c r="H1925" i="19"/>
  <c r="N1925" i="19"/>
  <c r="H1926" i="19"/>
  <c r="N1926" i="19"/>
  <c r="H1927" i="19"/>
  <c r="N1927" i="19"/>
  <c r="H1928" i="19"/>
  <c r="N1928" i="19"/>
  <c r="H1929" i="19"/>
  <c r="N1929" i="19"/>
  <c r="H1930" i="19"/>
  <c r="N1930" i="19"/>
  <c r="H1931" i="19"/>
  <c r="N1931" i="19"/>
  <c r="H1932" i="19"/>
  <c r="N1932" i="19"/>
  <c r="H1933" i="19"/>
  <c r="N1933" i="19"/>
  <c r="H1934" i="19"/>
  <c r="N1934" i="19"/>
  <c r="H1935" i="19"/>
  <c r="N1935" i="19"/>
  <c r="H1936" i="19"/>
  <c r="N1936" i="19"/>
  <c r="H1937" i="19"/>
  <c r="N1937" i="19"/>
  <c r="H1938" i="19"/>
  <c r="N1938" i="19"/>
  <c r="H1939" i="19"/>
  <c r="N1939" i="19"/>
  <c r="H1940" i="19"/>
  <c r="N1940" i="19"/>
  <c r="H1941" i="19"/>
  <c r="N1941" i="19"/>
  <c r="H1942" i="19"/>
  <c r="N1942" i="19"/>
  <c r="H1943" i="19"/>
  <c r="N1943" i="19"/>
  <c r="H1944" i="19"/>
  <c r="N1944" i="19"/>
  <c r="H1945" i="19"/>
  <c r="N1945" i="19"/>
  <c r="H1946" i="19"/>
  <c r="N1946" i="19"/>
  <c r="H1947" i="19"/>
  <c r="N1947" i="19"/>
  <c r="H1948" i="19"/>
  <c r="N1948" i="19"/>
  <c r="H1949" i="19"/>
  <c r="N1949" i="19"/>
  <c r="H1950" i="19"/>
  <c r="N1950" i="19"/>
  <c r="H1951" i="19"/>
  <c r="N1951" i="19"/>
  <c r="H1952" i="19"/>
  <c r="N1952" i="19"/>
  <c r="H1953" i="19"/>
  <c r="N1953" i="19"/>
  <c r="H1954" i="19"/>
  <c r="N1954" i="19"/>
  <c r="H1955" i="19"/>
  <c r="N1955" i="19"/>
  <c r="H1956" i="19"/>
  <c r="N1956" i="19"/>
  <c r="H1957" i="19"/>
  <c r="N1957" i="19"/>
  <c r="H1958" i="19"/>
  <c r="N1958" i="19"/>
  <c r="H1959" i="19"/>
  <c r="N1959" i="19"/>
  <c r="H1960" i="19"/>
  <c r="N1960" i="19"/>
  <c r="H1961" i="19"/>
  <c r="N1961" i="19"/>
  <c r="H1962" i="19"/>
  <c r="N1962" i="19"/>
  <c r="H1963" i="19"/>
  <c r="N1963" i="19"/>
  <c r="H1964" i="19"/>
  <c r="N1964" i="19"/>
  <c r="H1965" i="19"/>
  <c r="N1965" i="19"/>
  <c r="H1966" i="19"/>
  <c r="N1966" i="19"/>
  <c r="H1967" i="19"/>
  <c r="N1967" i="19"/>
  <c r="H1968" i="19"/>
  <c r="N1968" i="19"/>
  <c r="H1969" i="19"/>
  <c r="N1969" i="19"/>
  <c r="H1970" i="19"/>
  <c r="N1970" i="19"/>
  <c r="H1971" i="19"/>
  <c r="N1971" i="19"/>
  <c r="H1972" i="19"/>
  <c r="N1972" i="19"/>
  <c r="H1973" i="19"/>
  <c r="N1973" i="19"/>
  <c r="H1974" i="19"/>
  <c r="N1974" i="19"/>
  <c r="H1975" i="19"/>
  <c r="N1975" i="19"/>
  <c r="H1976" i="19"/>
  <c r="N1976" i="19"/>
  <c r="H1977" i="19"/>
  <c r="N1977" i="19"/>
  <c r="H1978" i="19"/>
  <c r="N1978" i="19"/>
  <c r="H1979" i="19"/>
  <c r="N1979" i="19"/>
  <c r="H1980" i="19"/>
  <c r="N1980" i="19"/>
  <c r="H1981" i="19"/>
  <c r="N1981" i="19"/>
  <c r="H1982" i="19"/>
  <c r="N1982" i="19"/>
  <c r="H1983" i="19"/>
  <c r="N1983" i="19"/>
  <c r="H1984" i="19"/>
  <c r="N1984" i="19"/>
  <c r="H1985" i="19"/>
  <c r="N1985" i="19"/>
  <c r="H1986" i="19"/>
  <c r="N1986" i="19"/>
  <c r="H1987" i="19"/>
  <c r="N1987" i="19"/>
  <c r="H1988" i="19"/>
  <c r="N1988" i="19"/>
  <c r="H1989" i="19"/>
  <c r="N1989" i="19"/>
  <c r="H1990" i="19"/>
  <c r="N1990" i="19"/>
  <c r="H1991" i="19"/>
  <c r="N1991" i="19"/>
  <c r="H1992" i="19"/>
  <c r="N1992" i="19"/>
  <c r="H1993" i="19"/>
  <c r="N1993" i="19"/>
  <c r="H1994" i="19"/>
  <c r="N1994" i="19"/>
  <c r="H1995" i="19"/>
  <c r="N1995" i="19"/>
  <c r="H1996" i="19"/>
  <c r="N1996" i="19"/>
  <c r="H1997" i="19"/>
  <c r="N1997" i="19"/>
  <c r="H1998" i="19"/>
  <c r="N1998" i="19"/>
  <c r="H1999" i="19"/>
  <c r="N1999" i="19"/>
  <c r="H2000" i="19"/>
  <c r="N2000" i="19"/>
  <c r="H2001" i="19"/>
  <c r="N2001" i="19"/>
  <c r="H2002" i="19"/>
  <c r="N2002" i="19"/>
  <c r="H2003" i="19"/>
  <c r="N2003" i="19"/>
  <c r="H2004" i="19"/>
  <c r="N2004" i="19"/>
  <c r="H2005" i="19"/>
  <c r="N2005" i="19"/>
  <c r="H2006" i="19"/>
  <c r="N2006" i="19"/>
  <c r="H2007" i="19"/>
  <c r="N2007" i="19"/>
  <c r="H2008" i="19"/>
  <c r="N2008" i="19"/>
  <c r="H2009" i="19"/>
  <c r="N2009" i="19"/>
  <c r="H2010" i="19"/>
  <c r="N2010" i="19"/>
  <c r="H2011" i="19"/>
  <c r="N2011" i="19"/>
  <c r="H2012" i="19"/>
  <c r="N2012" i="19"/>
  <c r="H2013" i="19"/>
  <c r="N2013" i="19"/>
  <c r="H2014" i="19"/>
  <c r="N2014" i="19"/>
  <c r="H2015" i="19"/>
  <c r="N2015" i="19"/>
  <c r="H2016" i="19"/>
  <c r="N2016" i="19"/>
  <c r="H2017" i="19"/>
  <c r="N2017" i="19"/>
  <c r="H2018" i="19"/>
  <c r="N2018" i="19"/>
  <c r="H2019" i="19"/>
  <c r="N2019" i="19"/>
  <c r="H2020" i="19"/>
  <c r="N2020" i="19"/>
  <c r="H2021" i="19"/>
  <c r="N2021" i="19"/>
  <c r="H2022" i="19"/>
  <c r="N2022" i="19"/>
  <c r="H2023" i="19"/>
  <c r="N2023" i="19"/>
  <c r="H2024" i="19"/>
  <c r="N2024" i="19"/>
  <c r="H2025" i="19"/>
  <c r="N2025" i="19"/>
  <c r="H2026" i="19"/>
  <c r="N2026" i="19"/>
  <c r="H2027" i="19"/>
  <c r="N2027" i="19"/>
  <c r="H2028" i="19"/>
  <c r="N2028" i="19"/>
  <c r="H2029" i="19"/>
  <c r="N2029" i="19"/>
  <c r="H2030" i="19"/>
  <c r="N2030" i="19"/>
  <c r="H2031" i="19"/>
  <c r="N2031" i="19"/>
  <c r="H2032" i="19"/>
  <c r="N2032" i="19"/>
  <c r="H2033" i="19"/>
  <c r="N2033" i="19"/>
  <c r="H2034" i="19"/>
  <c r="N2034" i="19"/>
  <c r="H2035" i="19"/>
  <c r="N2035" i="19"/>
  <c r="H2036" i="19"/>
  <c r="N2036" i="19"/>
  <c r="H2037" i="19"/>
  <c r="N2037" i="19"/>
  <c r="H2038" i="19"/>
  <c r="N2038" i="19"/>
  <c r="H2039" i="19"/>
  <c r="N2039" i="19"/>
  <c r="H2040" i="19"/>
  <c r="N2040" i="19"/>
  <c r="H2041" i="19"/>
  <c r="N2041" i="19"/>
  <c r="H2042" i="19"/>
  <c r="N2042" i="19"/>
  <c r="H2043" i="19"/>
  <c r="N2043" i="19"/>
  <c r="H2044" i="19"/>
  <c r="N2044" i="19"/>
  <c r="H2045" i="19"/>
  <c r="N2045" i="19"/>
  <c r="H2046" i="19"/>
  <c r="N2046" i="19"/>
  <c r="H2047" i="19"/>
  <c r="N2047" i="19"/>
  <c r="H2048" i="19"/>
  <c r="N2048" i="19"/>
  <c r="H2049" i="19"/>
  <c r="N2049" i="19"/>
  <c r="H2050" i="19"/>
  <c r="N2050" i="19"/>
  <c r="H2051" i="19"/>
  <c r="N2051" i="19"/>
  <c r="H2052" i="19"/>
  <c r="N2052" i="19"/>
  <c r="H2053" i="19"/>
  <c r="N2053" i="19"/>
  <c r="H2054" i="19"/>
  <c r="N2054" i="19"/>
  <c r="H2055" i="19"/>
  <c r="N2055" i="19"/>
  <c r="H2056" i="19"/>
  <c r="N2056" i="19"/>
  <c r="H2057" i="19"/>
  <c r="N2057" i="19"/>
  <c r="H2058" i="19"/>
  <c r="N2058" i="19"/>
  <c r="H2059" i="19"/>
  <c r="N2059" i="19"/>
  <c r="H2060" i="19"/>
  <c r="N2060" i="19"/>
  <c r="H2061" i="19"/>
  <c r="N2061" i="19"/>
  <c r="H2062" i="19"/>
  <c r="N2062" i="19"/>
  <c r="H2063" i="19"/>
  <c r="N2063" i="19"/>
  <c r="H2064" i="19"/>
  <c r="N2064" i="19"/>
  <c r="H2065" i="19"/>
  <c r="N2065" i="19"/>
  <c r="H2066" i="19"/>
  <c r="N2066" i="19"/>
  <c r="H2067" i="19"/>
  <c r="N2067" i="19"/>
  <c r="H2068" i="19"/>
  <c r="N2068" i="19"/>
  <c r="H2069" i="19"/>
  <c r="N2069" i="19"/>
  <c r="H2070" i="19"/>
  <c r="N2070" i="19"/>
  <c r="H2071" i="19"/>
  <c r="N2071" i="19"/>
  <c r="H2072" i="19"/>
  <c r="N2072" i="19"/>
  <c r="H2073" i="19"/>
  <c r="N2073" i="19"/>
  <c r="H2074" i="19"/>
  <c r="N2074" i="19"/>
  <c r="H2075" i="19"/>
  <c r="N2075" i="19"/>
  <c r="H2076" i="19"/>
  <c r="N2076" i="19"/>
  <c r="H2077" i="19"/>
  <c r="N2077" i="19"/>
  <c r="H2078" i="19"/>
  <c r="N2078" i="19"/>
  <c r="H2079" i="19"/>
  <c r="N2079" i="19"/>
  <c r="H2080" i="19"/>
  <c r="N2080" i="19"/>
  <c r="H2081" i="19"/>
  <c r="N2081" i="19"/>
  <c r="H2082" i="19"/>
  <c r="N2082" i="19"/>
  <c r="H2083" i="19"/>
  <c r="N2083" i="19"/>
  <c r="H2084" i="19"/>
  <c r="N2084" i="19"/>
  <c r="H2085" i="19"/>
  <c r="N2085" i="19"/>
  <c r="H2086" i="19"/>
  <c r="N2086" i="19"/>
  <c r="H2087" i="19"/>
  <c r="N2087" i="19"/>
  <c r="H2088" i="19"/>
  <c r="N2088" i="19"/>
  <c r="H2089" i="19"/>
  <c r="N2089" i="19"/>
  <c r="H2090" i="19"/>
  <c r="N2090" i="19"/>
  <c r="H2091" i="19"/>
  <c r="N2091" i="19"/>
  <c r="H2092" i="19"/>
  <c r="N2092" i="19"/>
  <c r="H2093" i="19"/>
  <c r="N2093" i="19"/>
  <c r="H2094" i="19"/>
  <c r="N2094" i="19"/>
  <c r="H2095" i="19"/>
  <c r="N2095" i="19"/>
  <c r="H2096" i="19"/>
  <c r="N2096" i="19"/>
  <c r="H2097" i="19"/>
  <c r="N2097" i="19"/>
  <c r="H2098" i="19"/>
  <c r="N2098" i="19"/>
  <c r="H2099" i="19"/>
  <c r="N2099" i="19"/>
  <c r="H2100" i="19"/>
  <c r="N2100" i="19"/>
  <c r="H2101" i="19"/>
  <c r="N2101" i="19"/>
  <c r="H2102" i="19"/>
  <c r="N2102" i="19"/>
  <c r="H2103" i="19"/>
  <c r="N2103" i="19"/>
  <c r="H2104" i="19"/>
  <c r="N2104" i="19"/>
  <c r="H2105" i="19"/>
  <c r="N2105" i="19"/>
  <c r="H2106" i="19"/>
  <c r="N2106" i="19"/>
  <c r="H2107" i="19"/>
  <c r="N2107" i="19"/>
  <c r="H2108" i="19"/>
  <c r="N2108" i="19"/>
  <c r="H2109" i="19"/>
  <c r="N2109" i="19"/>
  <c r="H2110" i="19"/>
  <c r="N2110" i="19"/>
  <c r="H2111" i="19"/>
  <c r="N2111" i="19"/>
  <c r="H2112" i="19"/>
  <c r="N2112" i="19"/>
  <c r="H2113" i="19"/>
  <c r="N2113" i="19"/>
  <c r="H2114" i="19"/>
  <c r="N2114" i="19"/>
  <c r="H2115" i="19"/>
  <c r="N2115" i="19"/>
  <c r="H2116" i="19"/>
  <c r="N2116" i="19"/>
  <c r="H2117" i="19"/>
  <c r="N2117" i="19"/>
  <c r="H2118" i="19"/>
  <c r="N2118" i="19"/>
  <c r="H2119" i="19"/>
  <c r="N2119" i="19"/>
  <c r="H2120" i="19"/>
  <c r="N2120" i="19"/>
  <c r="H2121" i="19"/>
  <c r="N2121" i="19"/>
  <c r="H2122" i="19"/>
  <c r="N2122" i="19"/>
  <c r="H2123" i="19"/>
  <c r="N2123" i="19"/>
  <c r="H2124" i="19"/>
  <c r="N2124" i="19"/>
  <c r="H2125" i="19"/>
  <c r="N2125" i="19"/>
  <c r="H2126" i="19"/>
  <c r="N2126" i="19"/>
  <c r="H2127" i="19"/>
  <c r="N2127" i="19"/>
  <c r="H2128" i="19"/>
  <c r="N2128" i="19"/>
  <c r="H2129" i="19"/>
  <c r="N2129" i="19"/>
  <c r="H2130" i="19"/>
  <c r="N2130" i="19"/>
  <c r="H2131" i="19"/>
  <c r="N2131" i="19"/>
  <c r="H2132" i="19"/>
  <c r="N2132" i="19"/>
  <c r="H2133" i="19"/>
  <c r="N2133" i="19"/>
  <c r="H2134" i="19"/>
  <c r="N2134" i="19"/>
  <c r="H2135" i="19"/>
  <c r="N2135" i="19"/>
  <c r="H2136" i="19"/>
  <c r="N2136" i="19"/>
  <c r="H2137" i="19"/>
  <c r="N2137" i="19"/>
  <c r="H2138" i="19"/>
  <c r="N2138" i="19"/>
  <c r="H2139" i="19"/>
  <c r="N2139" i="19"/>
  <c r="H2140" i="19"/>
  <c r="N2140" i="19"/>
  <c r="H2141" i="19"/>
  <c r="N2141" i="19"/>
  <c r="H2142" i="19"/>
  <c r="N2142" i="19"/>
  <c r="H2143" i="19"/>
  <c r="N2143" i="19"/>
  <c r="H2144" i="19"/>
  <c r="N2144" i="19"/>
  <c r="H2145" i="19"/>
  <c r="N2145" i="19"/>
  <c r="H2146" i="19"/>
  <c r="N2146" i="19"/>
  <c r="H2147" i="19"/>
  <c r="N2147" i="19"/>
  <c r="H2148" i="19"/>
  <c r="N2148" i="19"/>
  <c r="H2149" i="19"/>
  <c r="N2149" i="19"/>
  <c r="H2150" i="19"/>
  <c r="N2150" i="19"/>
  <c r="H2151" i="19"/>
  <c r="N2151" i="19"/>
  <c r="H2152" i="19"/>
  <c r="N2152" i="19"/>
  <c r="H2153" i="19"/>
  <c r="N2153" i="19"/>
  <c r="H2154" i="19"/>
  <c r="N2154" i="19"/>
  <c r="H2155" i="19"/>
  <c r="N2155" i="19"/>
  <c r="H2156" i="19"/>
  <c r="N2156" i="19"/>
  <c r="H2157" i="19"/>
  <c r="N2157" i="19"/>
  <c r="H2158" i="19"/>
  <c r="N2158" i="19"/>
  <c r="H2159" i="19"/>
  <c r="N2159" i="19"/>
  <c r="H2160" i="19"/>
  <c r="N2160" i="19"/>
  <c r="H2161" i="19"/>
  <c r="N2161" i="19"/>
  <c r="H2162" i="19"/>
  <c r="N2162" i="19"/>
  <c r="H2163" i="19"/>
  <c r="N2163" i="19"/>
  <c r="H2164" i="19"/>
  <c r="N2164" i="19"/>
  <c r="H2165" i="19"/>
  <c r="N2165" i="19"/>
  <c r="H2166" i="19"/>
  <c r="N2166" i="19"/>
  <c r="H2167" i="19"/>
  <c r="N2167" i="19"/>
  <c r="H2168" i="19"/>
  <c r="N2168" i="19"/>
  <c r="H2169" i="19"/>
  <c r="N2169" i="19"/>
  <c r="H2170" i="19"/>
  <c r="N2170" i="19"/>
  <c r="H2171" i="19"/>
  <c r="N2171" i="19"/>
  <c r="H2172" i="19"/>
  <c r="N2172" i="19"/>
  <c r="H2173" i="19"/>
  <c r="N2173" i="19"/>
  <c r="H2174" i="19"/>
  <c r="N2174" i="19"/>
  <c r="H2175" i="19"/>
  <c r="N2175" i="19"/>
  <c r="H2176" i="19"/>
  <c r="N2176" i="19"/>
  <c r="H2177" i="19"/>
  <c r="N2177" i="19"/>
  <c r="H2178" i="19"/>
  <c r="N2178" i="19"/>
  <c r="H2179" i="19"/>
  <c r="N2179" i="19"/>
  <c r="H2180" i="19"/>
  <c r="N2180" i="19"/>
  <c r="H2181" i="19"/>
  <c r="N2181" i="19"/>
  <c r="H2182" i="19"/>
  <c r="N2182" i="19"/>
  <c r="H2183" i="19"/>
  <c r="N2183" i="19"/>
  <c r="H2184" i="19"/>
  <c r="N2184" i="19"/>
  <c r="H2185" i="19"/>
  <c r="N2185" i="19"/>
  <c r="H2186" i="19"/>
  <c r="N2186" i="19"/>
  <c r="H2187" i="19"/>
  <c r="N2187" i="19"/>
  <c r="H2188" i="19"/>
  <c r="N2188" i="19"/>
  <c r="H2189" i="19"/>
  <c r="N2189" i="19"/>
  <c r="H2190" i="19"/>
  <c r="N2190" i="19"/>
  <c r="H2191" i="19"/>
  <c r="N2191" i="19"/>
  <c r="H2192" i="19"/>
  <c r="N2192" i="19"/>
  <c r="H2193" i="19"/>
  <c r="N2193" i="19"/>
  <c r="H2194" i="19"/>
  <c r="N2194" i="19"/>
  <c r="H2195" i="19"/>
  <c r="N2195" i="19"/>
  <c r="H2196" i="19"/>
  <c r="N2196" i="19"/>
  <c r="H2197" i="19"/>
  <c r="N2197" i="19"/>
  <c r="H2198" i="19"/>
  <c r="N2198" i="19"/>
  <c r="H2199" i="19"/>
  <c r="N2199" i="19"/>
  <c r="H2200" i="19"/>
  <c r="N2200" i="19"/>
  <c r="H2201" i="19"/>
  <c r="N2201" i="19"/>
  <c r="H2202" i="19"/>
  <c r="N2202" i="19"/>
  <c r="H2203" i="19"/>
  <c r="N2203" i="19"/>
  <c r="H2204" i="19"/>
  <c r="N2204" i="19"/>
  <c r="H2205" i="19"/>
  <c r="N2205" i="19"/>
  <c r="H2206" i="19"/>
  <c r="N2206" i="19"/>
  <c r="H2207" i="19"/>
  <c r="N2207" i="19"/>
  <c r="H2208" i="19"/>
  <c r="N2208" i="19"/>
  <c r="H2209" i="19"/>
  <c r="N2209" i="19"/>
  <c r="H2210" i="19"/>
  <c r="N2210" i="19"/>
  <c r="H2211" i="19"/>
  <c r="N2211" i="19"/>
  <c r="H2212" i="19"/>
  <c r="N2212" i="19"/>
  <c r="H2213" i="19"/>
  <c r="N2213" i="19"/>
  <c r="H2214" i="19"/>
  <c r="N2214" i="19"/>
  <c r="H2215" i="19"/>
  <c r="N2215" i="19"/>
  <c r="H2216" i="19"/>
  <c r="N2216" i="19"/>
  <c r="H2217" i="19"/>
  <c r="N2217" i="19"/>
  <c r="H2218" i="19"/>
  <c r="N2218" i="19"/>
  <c r="H2219" i="19"/>
  <c r="N2219" i="19"/>
  <c r="H2220" i="19"/>
  <c r="N2220" i="19"/>
  <c r="H2221" i="19"/>
  <c r="N2221" i="19"/>
  <c r="H2222" i="19"/>
  <c r="N2222" i="19"/>
  <c r="H2223" i="19"/>
  <c r="N2223" i="19"/>
  <c r="H2224" i="19"/>
  <c r="N2224" i="19"/>
  <c r="H2225" i="19"/>
  <c r="N2225" i="19"/>
  <c r="H2226" i="19"/>
  <c r="N2226" i="19"/>
  <c r="H2227" i="19"/>
  <c r="N2227" i="19"/>
  <c r="H2228" i="19"/>
  <c r="N2228" i="19"/>
  <c r="H2229" i="19"/>
  <c r="N2229" i="19"/>
  <c r="H2230" i="19"/>
  <c r="N2230" i="19"/>
  <c r="H2231" i="19"/>
  <c r="N2231" i="19"/>
  <c r="H2232" i="19"/>
  <c r="N2232" i="19"/>
  <c r="H2233" i="19"/>
  <c r="N2233" i="19"/>
  <c r="H2234" i="19"/>
  <c r="N2234" i="19"/>
  <c r="H2235" i="19"/>
  <c r="N2235" i="19"/>
  <c r="H2236" i="19"/>
  <c r="N2236" i="19"/>
  <c r="H2237" i="19"/>
  <c r="N2237" i="19"/>
  <c r="H2238" i="19"/>
  <c r="N2238" i="19"/>
  <c r="H2239" i="19"/>
  <c r="N2239" i="19"/>
  <c r="H2240" i="19"/>
  <c r="N2240" i="19"/>
  <c r="H2241" i="19"/>
  <c r="N2241" i="19"/>
  <c r="H2242" i="19"/>
  <c r="N2242" i="19"/>
  <c r="H2243" i="19"/>
  <c r="N2243" i="19"/>
  <c r="H2244" i="19"/>
  <c r="N2244" i="19"/>
  <c r="H2245" i="19"/>
  <c r="N2245" i="19"/>
  <c r="H2246" i="19"/>
  <c r="N2246" i="19"/>
  <c r="H2247" i="19"/>
  <c r="N2247" i="19"/>
  <c r="H2248" i="19"/>
  <c r="N2248" i="19"/>
  <c r="H2249" i="19"/>
  <c r="N2249" i="19"/>
  <c r="H2250" i="19"/>
  <c r="N2250" i="19"/>
  <c r="H2251" i="19"/>
  <c r="N2251" i="19"/>
  <c r="H2252" i="19"/>
  <c r="N2252" i="19"/>
  <c r="H2253" i="19"/>
  <c r="N2253" i="19"/>
  <c r="H2254" i="19"/>
  <c r="N2254" i="19"/>
  <c r="H2255" i="19"/>
  <c r="N2255" i="19"/>
  <c r="H2256" i="19"/>
  <c r="N2256" i="19"/>
  <c r="H2257" i="19"/>
  <c r="N2257" i="19"/>
  <c r="H2258" i="19"/>
  <c r="N2258" i="19"/>
  <c r="H2259" i="19"/>
  <c r="N2259" i="19"/>
  <c r="H2260" i="19"/>
  <c r="N2260" i="19"/>
  <c r="H2261" i="19"/>
  <c r="N2261" i="19"/>
  <c r="H2262" i="19"/>
  <c r="N2262" i="19"/>
  <c r="H2263" i="19"/>
  <c r="N2263" i="19"/>
  <c r="H2264" i="19"/>
  <c r="N2264" i="19"/>
  <c r="H2265" i="19"/>
  <c r="N2265" i="19"/>
  <c r="H2266" i="19"/>
  <c r="N2266" i="19"/>
  <c r="H2267" i="19"/>
  <c r="N2267" i="19"/>
  <c r="H2268" i="19"/>
  <c r="N2268" i="19"/>
  <c r="H2269" i="19"/>
  <c r="N2269" i="19"/>
  <c r="H2270" i="19"/>
  <c r="N2270" i="19"/>
  <c r="H2271" i="19"/>
  <c r="N2271" i="19"/>
  <c r="H2272" i="19"/>
  <c r="N2272" i="19"/>
  <c r="H2273" i="19"/>
  <c r="N2273" i="19"/>
  <c r="H2274" i="19"/>
  <c r="N2274" i="19"/>
  <c r="H2275" i="19"/>
  <c r="N2275" i="19"/>
  <c r="H2276" i="19"/>
  <c r="N2276" i="19"/>
  <c r="H2277" i="19"/>
  <c r="N2277" i="19"/>
  <c r="H2278" i="19"/>
  <c r="N2278" i="19"/>
  <c r="H2279" i="19"/>
  <c r="N2279" i="19"/>
  <c r="H2280" i="19"/>
  <c r="N2280" i="19"/>
  <c r="H2281" i="19"/>
  <c r="N2281" i="19"/>
  <c r="H2282" i="19"/>
  <c r="N2282" i="19"/>
  <c r="H2283" i="19"/>
  <c r="N2283" i="19"/>
  <c r="H2284" i="19"/>
  <c r="N2284" i="19"/>
  <c r="H2285" i="19"/>
  <c r="N2285" i="19"/>
  <c r="H2286" i="19"/>
  <c r="N2286" i="19"/>
  <c r="H2287" i="19"/>
  <c r="N2287" i="19"/>
  <c r="H2288" i="19"/>
  <c r="N2288" i="19"/>
  <c r="H2289" i="19"/>
  <c r="N2289" i="19"/>
  <c r="H2290" i="19"/>
  <c r="N2290" i="19"/>
  <c r="H2291" i="19"/>
  <c r="N2291" i="19"/>
  <c r="H2292" i="19"/>
  <c r="N2292" i="19"/>
  <c r="H2293" i="19"/>
  <c r="N2293" i="19"/>
  <c r="H2294" i="19"/>
  <c r="N2294" i="19"/>
  <c r="H2295" i="19"/>
  <c r="N2295" i="19"/>
  <c r="H2296" i="19"/>
  <c r="N2296" i="19"/>
  <c r="H2297" i="19"/>
  <c r="N2297" i="19"/>
  <c r="H2298" i="19"/>
  <c r="N2298" i="19"/>
  <c r="H2299" i="19"/>
  <c r="N2299" i="19"/>
  <c r="H2300" i="19"/>
  <c r="N2300" i="19"/>
  <c r="H2301" i="19"/>
  <c r="N2301" i="19"/>
  <c r="H2302" i="19"/>
  <c r="N2302" i="19"/>
  <c r="H2303" i="19"/>
  <c r="N2303" i="19"/>
  <c r="H2304" i="19"/>
  <c r="N2304" i="19"/>
  <c r="H2305" i="19"/>
  <c r="N2305" i="19"/>
  <c r="H2306" i="19"/>
  <c r="N2306" i="19"/>
  <c r="H2307" i="19"/>
  <c r="N2307" i="19"/>
  <c r="H2308" i="19"/>
  <c r="N2308" i="19"/>
  <c r="H2309" i="19"/>
  <c r="N2309" i="19"/>
  <c r="H2310" i="19"/>
  <c r="N2310" i="19"/>
  <c r="H2311" i="19"/>
  <c r="N2311" i="19"/>
  <c r="H2312" i="19"/>
  <c r="N2312" i="19"/>
  <c r="H2313" i="19"/>
  <c r="N2313" i="19"/>
  <c r="H2314" i="19"/>
  <c r="N2314" i="19"/>
  <c r="H2315" i="19"/>
  <c r="N2315" i="19"/>
  <c r="H2316" i="19"/>
  <c r="N2316" i="19"/>
  <c r="H2317" i="19"/>
  <c r="N2317" i="19"/>
  <c r="H2318" i="19"/>
  <c r="N2318" i="19"/>
  <c r="H2319" i="19"/>
  <c r="N2319" i="19"/>
  <c r="H2320" i="19"/>
  <c r="N2320" i="19"/>
  <c r="H2321" i="19"/>
  <c r="N2321" i="19"/>
  <c r="H2322" i="19"/>
  <c r="N2322" i="19"/>
  <c r="H2323" i="19"/>
  <c r="N2323" i="19"/>
  <c r="H2324" i="19"/>
  <c r="N2324" i="19"/>
  <c r="H2325" i="19"/>
  <c r="N2325" i="19"/>
  <c r="H2326" i="19"/>
  <c r="N2326" i="19"/>
  <c r="H2327" i="19"/>
  <c r="N2327" i="19"/>
  <c r="H2328" i="19"/>
  <c r="N2328" i="19"/>
  <c r="H2329" i="19"/>
  <c r="N2329" i="19"/>
  <c r="H2330" i="19"/>
  <c r="N2330" i="19"/>
  <c r="H2331" i="19"/>
  <c r="N2331" i="19"/>
  <c r="H2332" i="19"/>
  <c r="N2332" i="19"/>
  <c r="H2333" i="19"/>
  <c r="N2333" i="19"/>
  <c r="H2334" i="19"/>
  <c r="N2334" i="19"/>
  <c r="H2335" i="19"/>
  <c r="N2335" i="19"/>
  <c r="H2336" i="19"/>
  <c r="N2336" i="19"/>
  <c r="H2337" i="19"/>
  <c r="N2337" i="19"/>
  <c r="H2338" i="19"/>
  <c r="N2338" i="19"/>
  <c r="H2339" i="19"/>
  <c r="N2339" i="19"/>
  <c r="H2340" i="19"/>
  <c r="N2340" i="19"/>
  <c r="H2341" i="19"/>
  <c r="N2341" i="19"/>
  <c r="H2342" i="19"/>
  <c r="N2342" i="19"/>
  <c r="H2343" i="19"/>
  <c r="N2343" i="19"/>
  <c r="H2344" i="19"/>
  <c r="N2344" i="19"/>
  <c r="H2345" i="19"/>
  <c r="N2345" i="19"/>
  <c r="H2346" i="19"/>
  <c r="N2346" i="19"/>
  <c r="H2347" i="19"/>
  <c r="N2347" i="19"/>
  <c r="H2348" i="19"/>
  <c r="N2348" i="19"/>
  <c r="H2349" i="19"/>
  <c r="N2349" i="19"/>
  <c r="H2350" i="19"/>
  <c r="N2350" i="19"/>
  <c r="H2351" i="19"/>
  <c r="N2351" i="19"/>
  <c r="H2352" i="19"/>
  <c r="N2352" i="19"/>
  <c r="H2353" i="19"/>
  <c r="N2353" i="19"/>
  <c r="H2354" i="19"/>
  <c r="N2354" i="19"/>
  <c r="H2355" i="19"/>
  <c r="N2355" i="19"/>
  <c r="H2356" i="19"/>
  <c r="N2356" i="19"/>
  <c r="H2357" i="19"/>
  <c r="N2357" i="19"/>
  <c r="H2358" i="19"/>
  <c r="N2358" i="19"/>
  <c r="H2359" i="19"/>
  <c r="N2359" i="19"/>
  <c r="H2360" i="19"/>
  <c r="N2360" i="19"/>
  <c r="H2361" i="19"/>
  <c r="N2361" i="19"/>
  <c r="H2362" i="19"/>
  <c r="N2362" i="19"/>
  <c r="H2363" i="19"/>
  <c r="N2363" i="19"/>
  <c r="H2364" i="19"/>
  <c r="N2364" i="19"/>
  <c r="H2365" i="19"/>
  <c r="N2365" i="19"/>
  <c r="H2366" i="19"/>
  <c r="N2366" i="19"/>
  <c r="H2367" i="19"/>
  <c r="N2367" i="19"/>
  <c r="H2368" i="19"/>
  <c r="N2368" i="19"/>
  <c r="H2369" i="19"/>
  <c r="N2369" i="19"/>
  <c r="H2370" i="19"/>
  <c r="N2370" i="19"/>
  <c r="H2371" i="19"/>
  <c r="N2371" i="19"/>
  <c r="H2372" i="19"/>
  <c r="N2372" i="19"/>
  <c r="H2373" i="19"/>
  <c r="N2373" i="19"/>
  <c r="H2374" i="19"/>
  <c r="N2374" i="19"/>
  <c r="H2375" i="19"/>
  <c r="N2375" i="19"/>
  <c r="H2376" i="19"/>
  <c r="N2376" i="19"/>
  <c r="H2377" i="19"/>
  <c r="N2377" i="19"/>
  <c r="H2378" i="19"/>
  <c r="N2378" i="19"/>
  <c r="H2379" i="19"/>
  <c r="N2379" i="19"/>
  <c r="H2380" i="19"/>
  <c r="N2380" i="19"/>
  <c r="H2381" i="19"/>
  <c r="N2381" i="19"/>
  <c r="H2382" i="19"/>
  <c r="N2382" i="19"/>
  <c r="H2383" i="19"/>
  <c r="N2383" i="19"/>
  <c r="H2384" i="19"/>
  <c r="N2384" i="19"/>
  <c r="H2385" i="19"/>
  <c r="N2385" i="19"/>
  <c r="H2386" i="19"/>
  <c r="N2386" i="19"/>
  <c r="H2387" i="19"/>
  <c r="N2387" i="19"/>
  <c r="H2388" i="19"/>
  <c r="N2388" i="19"/>
  <c r="H2389" i="19"/>
  <c r="N2389" i="19"/>
  <c r="H2390" i="19"/>
  <c r="N2390" i="19"/>
  <c r="H2391" i="19"/>
  <c r="N2391" i="19"/>
  <c r="H2392" i="19"/>
  <c r="N2392" i="19"/>
  <c r="H2393" i="19"/>
  <c r="N2393" i="19"/>
  <c r="H2394" i="19"/>
  <c r="N2394" i="19"/>
  <c r="H2395" i="19"/>
  <c r="N2395" i="19"/>
  <c r="H2396" i="19"/>
  <c r="N2396" i="19"/>
  <c r="H2397" i="19"/>
  <c r="N2397" i="19"/>
  <c r="H2398" i="19"/>
  <c r="N2398" i="19"/>
  <c r="H2399" i="19"/>
  <c r="N2399" i="19"/>
  <c r="H2400" i="19"/>
  <c r="N2400" i="19"/>
  <c r="H2401" i="19"/>
  <c r="N2401" i="19"/>
  <c r="H2402" i="19"/>
  <c r="N2402" i="19"/>
  <c r="H2403" i="19"/>
  <c r="N2403" i="19"/>
  <c r="H2404" i="19"/>
  <c r="N2404" i="19"/>
  <c r="H2405" i="19"/>
  <c r="N2405" i="19"/>
  <c r="H2406" i="19"/>
  <c r="N2406" i="19"/>
  <c r="H2407" i="19"/>
  <c r="N2407" i="19"/>
  <c r="H2408" i="19"/>
  <c r="N2408" i="19"/>
  <c r="H2409" i="19"/>
  <c r="N2409" i="19"/>
  <c r="H2410" i="19"/>
  <c r="N2410" i="19"/>
  <c r="H2411" i="19"/>
  <c r="N2411" i="19"/>
  <c r="H2412" i="19"/>
  <c r="N2412" i="19"/>
  <c r="H2413" i="19"/>
  <c r="N2413" i="19"/>
  <c r="H2414" i="19"/>
  <c r="N2414" i="19"/>
  <c r="H2415" i="19"/>
  <c r="N2415" i="19"/>
  <c r="H2416" i="19"/>
  <c r="N2416" i="19"/>
  <c r="H2417" i="19"/>
  <c r="N2417" i="19"/>
  <c r="H2418" i="19"/>
  <c r="N2418" i="19"/>
  <c r="H2419" i="19"/>
  <c r="N2419" i="19"/>
  <c r="H2420" i="19"/>
  <c r="N2420" i="19"/>
  <c r="H2421" i="19"/>
  <c r="N2421" i="19"/>
  <c r="H2422" i="19"/>
  <c r="N2422" i="19"/>
  <c r="H2423" i="19"/>
  <c r="N2423" i="19"/>
  <c r="H2424" i="19"/>
  <c r="N2424" i="19"/>
  <c r="H2425" i="19"/>
  <c r="N2425" i="19"/>
  <c r="H2426" i="19"/>
  <c r="N2426" i="19"/>
  <c r="H2427" i="19"/>
  <c r="N2427" i="19"/>
  <c r="H2428" i="19"/>
  <c r="N2428" i="19"/>
  <c r="H2429" i="19"/>
  <c r="N2429" i="19"/>
  <c r="H2430" i="19"/>
  <c r="N2430" i="19"/>
  <c r="H2431" i="19"/>
  <c r="N2431" i="19"/>
  <c r="H2432" i="19"/>
  <c r="N2432" i="19"/>
  <c r="H2433" i="19"/>
  <c r="N2433" i="19"/>
  <c r="H2434" i="19"/>
  <c r="N2434" i="19"/>
  <c r="H2435" i="19"/>
  <c r="N2435" i="19"/>
  <c r="H2436" i="19"/>
  <c r="N2436" i="19"/>
  <c r="H2437" i="19"/>
  <c r="N2437" i="19"/>
  <c r="H2438" i="19"/>
  <c r="N2438" i="19"/>
  <c r="H2439" i="19"/>
  <c r="N2439" i="19"/>
  <c r="H2440" i="19"/>
  <c r="N2440" i="19"/>
  <c r="H2441" i="19"/>
  <c r="N2441" i="19"/>
  <c r="H2442" i="19"/>
  <c r="N2442" i="19"/>
  <c r="H2443" i="19"/>
  <c r="N2443" i="19"/>
  <c r="H2444" i="19"/>
  <c r="N2444" i="19"/>
  <c r="H2445" i="19"/>
  <c r="N2445" i="19"/>
  <c r="H2446" i="19"/>
  <c r="N2446" i="19"/>
  <c r="H2447" i="19"/>
  <c r="N2447" i="19"/>
  <c r="H2448" i="19"/>
  <c r="N2448" i="19"/>
  <c r="H2449" i="19"/>
  <c r="N2449" i="19"/>
  <c r="H2450" i="19"/>
  <c r="N2450" i="19"/>
  <c r="H2451" i="19"/>
  <c r="N2451" i="19"/>
  <c r="H2452" i="19"/>
  <c r="N2452" i="19"/>
  <c r="H2453" i="19"/>
  <c r="N2453" i="19"/>
  <c r="H2454" i="19"/>
  <c r="N2454" i="19"/>
  <c r="H2455" i="19"/>
  <c r="N2455" i="19"/>
  <c r="H2456" i="19"/>
  <c r="N2456" i="19"/>
  <c r="H2457" i="19"/>
  <c r="N2457" i="19"/>
  <c r="H2458" i="19"/>
  <c r="N2458" i="19"/>
  <c r="H2459" i="19"/>
  <c r="N2459" i="19"/>
  <c r="H2460" i="19"/>
  <c r="N2460" i="19"/>
  <c r="H2461" i="19"/>
  <c r="N2461" i="19"/>
  <c r="H2462" i="19"/>
  <c r="N2462" i="19"/>
  <c r="H2463" i="19"/>
  <c r="N2463" i="19"/>
  <c r="H2464" i="19"/>
  <c r="N2464" i="19"/>
  <c r="H2465" i="19"/>
  <c r="N2465" i="19"/>
  <c r="H2466" i="19"/>
  <c r="N2466" i="19"/>
  <c r="H2467" i="19"/>
  <c r="N2467" i="19"/>
  <c r="H2468" i="19"/>
  <c r="N2468" i="19"/>
  <c r="H2469" i="19"/>
  <c r="N2469" i="19"/>
  <c r="H2470" i="19"/>
  <c r="N2470" i="19"/>
  <c r="H2471" i="19"/>
  <c r="N2471" i="19"/>
  <c r="H2472" i="19"/>
  <c r="N2472" i="19"/>
  <c r="H2473" i="19"/>
  <c r="N2473" i="19"/>
  <c r="H2474" i="19"/>
  <c r="N2474" i="19"/>
  <c r="H2475" i="19"/>
  <c r="N2475" i="19"/>
  <c r="H2476" i="19"/>
  <c r="N2476" i="19"/>
  <c r="H2477" i="19"/>
  <c r="N2477" i="19"/>
  <c r="H2478" i="19"/>
  <c r="N2478" i="19"/>
  <c r="H2479" i="19"/>
  <c r="N2479" i="19"/>
  <c r="H2480" i="19"/>
  <c r="N2480" i="19"/>
  <c r="H2481" i="19"/>
  <c r="N2481" i="19"/>
  <c r="H2482" i="19"/>
  <c r="N2482" i="19"/>
  <c r="H2483" i="19"/>
  <c r="N2483" i="19"/>
  <c r="H2484" i="19"/>
  <c r="N2484" i="19"/>
  <c r="H2485" i="19"/>
  <c r="N2485" i="19"/>
  <c r="H2486" i="19"/>
  <c r="N2486" i="19"/>
  <c r="H2487" i="19"/>
  <c r="N2487" i="19"/>
  <c r="H2488" i="19"/>
  <c r="N2488" i="19"/>
  <c r="H2489" i="19"/>
  <c r="N2489" i="19"/>
  <c r="H2490" i="19"/>
  <c r="N2490" i="19"/>
  <c r="H2491" i="19"/>
  <c r="N2491" i="19"/>
  <c r="H2492" i="19"/>
  <c r="N2492" i="19"/>
  <c r="H2493" i="19"/>
  <c r="N2493" i="19"/>
  <c r="H2494" i="19"/>
  <c r="N2494" i="19"/>
  <c r="H2495" i="19"/>
  <c r="N2495" i="19"/>
  <c r="H2496" i="19"/>
  <c r="N2496" i="19"/>
  <c r="H2497" i="19"/>
  <c r="N2497" i="19"/>
  <c r="H2498" i="19"/>
  <c r="N2498" i="19"/>
  <c r="H2499" i="19"/>
  <c r="N2499" i="19"/>
  <c r="H2500" i="19"/>
  <c r="N2500" i="19"/>
  <c r="H2501" i="19"/>
  <c r="N2501" i="19"/>
  <c r="H2502" i="19"/>
  <c r="N2502" i="19"/>
  <c r="H2503" i="19"/>
  <c r="N2503" i="19"/>
  <c r="H2504" i="19"/>
  <c r="N2504" i="19"/>
  <c r="H2505" i="19"/>
  <c r="N2505" i="19"/>
  <c r="H2506" i="19"/>
  <c r="N2506" i="19"/>
  <c r="H2507" i="19"/>
  <c r="N2507" i="19"/>
  <c r="H2508" i="19"/>
  <c r="N2508" i="19"/>
  <c r="H2509" i="19"/>
  <c r="N2509" i="19"/>
  <c r="H2510" i="19"/>
  <c r="H2511" i="19"/>
  <c r="H2512" i="19"/>
  <c r="H2513" i="19"/>
  <c r="H2514" i="19"/>
  <c r="H2515" i="19"/>
  <c r="H2516" i="19"/>
  <c r="H2517" i="19"/>
  <c r="H2518" i="19"/>
  <c r="H2519" i="19"/>
  <c r="H2520" i="19"/>
  <c r="H2521" i="19"/>
  <c r="H2522" i="19"/>
  <c r="H2523" i="19"/>
  <c r="H2524" i="19"/>
  <c r="H2525" i="19"/>
  <c r="H2526" i="19"/>
  <c r="H2527" i="19"/>
  <c r="H2528" i="19"/>
  <c r="H2529" i="19"/>
  <c r="H2530" i="19"/>
  <c r="H2531" i="19"/>
  <c r="H2532" i="19"/>
  <c r="H2533" i="19"/>
  <c r="H2534" i="19"/>
  <c r="H2535" i="19"/>
  <c r="H2536" i="19"/>
  <c r="H2537" i="19"/>
  <c r="H2538" i="19"/>
  <c r="H2539" i="19"/>
  <c r="H2540" i="19"/>
  <c r="H2541" i="19"/>
  <c r="H2542" i="19"/>
  <c r="H2543" i="19"/>
  <c r="H2544" i="19"/>
  <c r="H2545" i="19"/>
  <c r="H2546" i="19"/>
  <c r="H2547" i="19"/>
  <c r="H2548" i="19"/>
  <c r="H2549" i="19"/>
  <c r="H2550" i="19"/>
  <c r="H2551" i="19"/>
  <c r="H2552" i="19"/>
  <c r="H2553" i="19"/>
  <c r="H2554" i="19"/>
  <c r="H2555" i="19"/>
  <c r="H2556" i="19"/>
  <c r="H2557" i="19"/>
  <c r="H2558" i="19"/>
  <c r="H2559" i="19"/>
  <c r="H2560" i="19"/>
  <c r="H2561" i="19"/>
  <c r="H2562" i="19"/>
  <c r="H2563" i="19"/>
  <c r="H2564" i="19"/>
  <c r="H2565" i="19"/>
  <c r="H2566" i="19"/>
  <c r="H2567" i="19"/>
  <c r="H2568" i="19"/>
  <c r="H2569" i="19"/>
  <c r="H2570" i="19"/>
  <c r="H2571" i="19"/>
  <c r="H2572" i="19"/>
  <c r="H2573" i="19"/>
  <c r="H2574" i="19"/>
  <c r="H2575" i="19"/>
  <c r="H2576" i="19"/>
  <c r="H2577" i="19"/>
  <c r="H2578" i="19"/>
  <c r="H2579" i="19"/>
  <c r="H2580" i="19"/>
  <c r="H2581" i="19"/>
  <c r="H2582" i="19"/>
  <c r="H2583" i="19"/>
  <c r="H2584" i="19"/>
  <c r="H2585" i="19"/>
  <c r="H2586" i="19"/>
  <c r="H2587" i="19"/>
  <c r="H2588" i="19"/>
  <c r="H2589" i="19"/>
  <c r="H2590" i="19"/>
  <c r="H2591" i="19"/>
  <c r="H2592" i="19"/>
  <c r="H2593" i="19"/>
  <c r="H2594" i="19"/>
  <c r="H2595" i="19"/>
  <c r="H2596" i="19"/>
  <c r="H2597" i="19"/>
  <c r="H2598" i="19"/>
  <c r="H2599" i="19"/>
  <c r="H2600" i="19"/>
  <c r="H2601" i="19"/>
  <c r="H2602" i="19"/>
  <c r="H2603" i="19"/>
  <c r="H2604" i="19"/>
  <c r="H2605" i="19"/>
  <c r="H2606" i="19"/>
  <c r="H2607" i="19"/>
  <c r="H2608" i="19"/>
  <c r="H2609" i="19"/>
  <c r="H2610" i="19"/>
  <c r="H2611" i="19"/>
  <c r="H2612" i="19"/>
  <c r="H2613" i="19"/>
  <c r="H2614" i="19"/>
  <c r="H2615" i="19"/>
  <c r="H2616" i="19"/>
  <c r="H2617" i="19"/>
  <c r="H2618" i="19"/>
  <c r="H2619" i="19"/>
  <c r="H2620" i="19"/>
  <c r="H2621" i="19"/>
  <c r="H2622" i="19"/>
  <c r="H2623" i="19"/>
  <c r="H2624" i="19"/>
  <c r="H2625" i="19"/>
  <c r="H2626" i="19"/>
  <c r="H2627" i="19"/>
  <c r="H2628" i="19"/>
  <c r="H2629" i="19"/>
  <c r="H2630" i="19"/>
  <c r="H2631" i="19"/>
  <c r="H2632" i="19"/>
  <c r="H2633" i="19"/>
  <c r="H2634" i="19"/>
  <c r="H2635" i="19"/>
  <c r="H2636" i="19"/>
  <c r="H2637" i="19"/>
  <c r="H2638" i="19"/>
  <c r="H2639" i="19"/>
  <c r="H2640" i="19"/>
  <c r="H2641" i="19"/>
  <c r="H2642" i="19"/>
  <c r="H2643" i="19"/>
  <c r="H2644" i="19"/>
  <c r="H2645" i="19"/>
  <c r="H2646" i="19"/>
  <c r="H2647" i="19"/>
  <c r="H2648" i="19"/>
  <c r="H2649" i="19"/>
  <c r="H2650" i="19"/>
  <c r="H2651" i="19"/>
  <c r="H2652" i="19"/>
  <c r="H2653" i="19"/>
  <c r="H2654" i="19"/>
  <c r="H2655" i="19"/>
  <c r="H2656" i="19"/>
  <c r="H2657" i="19"/>
  <c r="H2658" i="19"/>
  <c r="H2659" i="19"/>
  <c r="H2660" i="19"/>
  <c r="H2661" i="19"/>
  <c r="H2662" i="19"/>
  <c r="H2663" i="19"/>
  <c r="H2664" i="19"/>
  <c r="H2665" i="19"/>
  <c r="H2666" i="19"/>
  <c r="H2667" i="19"/>
  <c r="H2668" i="19"/>
  <c r="H2669" i="19"/>
  <c r="H2670" i="19"/>
  <c r="H2671" i="19"/>
  <c r="H2672" i="19"/>
  <c r="H2673" i="19"/>
  <c r="H2674" i="19"/>
  <c r="H2675" i="19"/>
  <c r="H2676" i="19"/>
  <c r="H2677" i="19"/>
  <c r="H2678" i="19"/>
  <c r="H2679" i="19"/>
  <c r="H2680" i="19"/>
  <c r="H2681" i="19"/>
  <c r="H2682" i="19"/>
  <c r="H2683" i="19"/>
  <c r="H2684" i="19"/>
  <c r="H2685" i="19"/>
  <c r="H2686" i="19"/>
  <c r="H2687" i="19"/>
  <c r="H2688" i="19"/>
  <c r="H2689" i="19"/>
  <c r="H2690" i="19"/>
  <c r="H2691" i="19"/>
  <c r="H2692" i="19"/>
  <c r="H2693" i="19"/>
  <c r="H2694" i="19"/>
  <c r="H2695" i="19"/>
  <c r="H2696" i="19"/>
  <c r="H2697" i="19"/>
  <c r="H2698" i="19"/>
  <c r="H2699" i="19"/>
  <c r="H2700" i="19"/>
  <c r="H2701" i="19"/>
  <c r="H2702" i="19"/>
  <c r="H2703" i="19"/>
  <c r="H2704" i="19"/>
  <c r="H2705" i="19"/>
  <c r="H2706" i="19"/>
  <c r="H2707" i="19"/>
  <c r="H2708" i="19"/>
  <c r="H2709" i="19"/>
  <c r="H2710" i="19"/>
  <c r="H2711" i="19"/>
  <c r="H2712" i="19"/>
  <c r="H2713" i="19"/>
  <c r="H2714" i="19"/>
  <c r="H2715" i="19"/>
  <c r="H2716" i="19"/>
  <c r="H2717" i="19"/>
  <c r="H2718" i="19"/>
  <c r="H2719" i="19"/>
  <c r="H2720" i="19"/>
  <c r="H2721" i="19"/>
  <c r="H2722" i="19"/>
  <c r="H2723" i="19"/>
  <c r="H2724" i="19"/>
  <c r="H2725" i="19"/>
  <c r="H2726" i="19"/>
  <c r="H2727" i="19"/>
  <c r="H2728" i="19"/>
  <c r="H2729" i="19"/>
  <c r="H2730" i="19"/>
  <c r="H2731" i="19"/>
  <c r="H2732" i="19"/>
  <c r="H2733" i="19"/>
  <c r="H2734" i="19"/>
  <c r="H2735" i="19"/>
  <c r="H2736" i="19"/>
  <c r="H2737" i="19"/>
  <c r="H2738" i="19"/>
  <c r="H2739" i="19"/>
  <c r="H2740" i="19"/>
  <c r="H2741" i="19"/>
  <c r="H2742" i="19"/>
  <c r="H2743" i="19"/>
  <c r="H2744" i="19"/>
  <c r="H2745" i="19"/>
  <c r="H2746" i="19"/>
  <c r="H2747" i="19"/>
  <c r="H2748" i="19"/>
  <c r="H2749" i="19"/>
  <c r="H2750" i="19"/>
  <c r="H2751" i="19"/>
  <c r="H2752" i="19"/>
  <c r="H2753" i="19"/>
  <c r="H2754" i="19"/>
  <c r="H2755" i="19"/>
  <c r="H2756" i="19"/>
  <c r="H2757" i="19"/>
  <c r="H2758" i="19"/>
  <c r="H2759" i="19"/>
  <c r="H2760" i="19"/>
  <c r="H2761" i="19"/>
  <c r="H2762" i="19"/>
  <c r="H2763" i="19"/>
  <c r="H2764" i="19"/>
  <c r="H2765" i="19"/>
  <c r="H2766" i="19"/>
  <c r="H2767" i="19"/>
  <c r="H2768" i="19"/>
  <c r="H2769" i="19"/>
  <c r="H2770" i="19"/>
  <c r="H2771" i="19"/>
  <c r="H2772" i="19"/>
  <c r="H2773" i="19"/>
  <c r="H2774" i="19"/>
  <c r="H2775" i="19"/>
  <c r="H2776" i="19"/>
  <c r="H2777" i="19"/>
  <c r="H2778" i="19"/>
  <c r="H2779" i="19"/>
  <c r="H2780" i="19"/>
  <c r="H2781" i="19"/>
  <c r="H2782" i="19"/>
  <c r="H2783" i="19"/>
  <c r="H2784" i="19"/>
  <c r="H2785" i="19"/>
  <c r="H2786" i="19"/>
  <c r="H2787" i="19"/>
  <c r="H2788" i="19"/>
  <c r="H2789" i="19"/>
  <c r="H2790" i="19"/>
  <c r="H2791" i="19"/>
  <c r="H2792" i="19"/>
  <c r="H2793" i="19"/>
  <c r="H2794" i="19"/>
  <c r="H2795" i="19"/>
  <c r="H2796" i="19"/>
  <c r="H2797" i="19"/>
  <c r="H2798" i="19"/>
  <c r="H2799" i="19"/>
  <c r="H2800" i="19"/>
  <c r="H2801" i="19"/>
  <c r="H2802" i="19"/>
  <c r="H2803" i="19"/>
  <c r="H2804" i="19"/>
  <c r="H2805" i="19"/>
  <c r="H2806" i="19"/>
  <c r="H2807" i="19"/>
  <c r="H2808" i="19"/>
  <c r="H2809" i="19"/>
  <c r="H2810" i="19"/>
  <c r="H2811" i="19"/>
  <c r="H2812" i="19"/>
  <c r="H2813" i="19"/>
  <c r="H2814" i="19"/>
  <c r="H2815" i="19"/>
  <c r="H2816" i="19"/>
  <c r="H2817" i="19"/>
  <c r="H2818" i="19"/>
  <c r="H2819" i="19"/>
  <c r="H2820" i="19"/>
  <c r="H2821" i="19"/>
  <c r="H2822" i="19"/>
  <c r="H2823" i="19"/>
  <c r="H2824" i="19"/>
  <c r="H2825" i="19"/>
  <c r="H2826" i="19"/>
  <c r="H2827" i="19"/>
  <c r="H2828" i="19"/>
  <c r="H2829" i="19"/>
  <c r="H2830" i="19"/>
  <c r="H2831" i="19"/>
  <c r="H2832" i="19"/>
  <c r="H2833" i="19"/>
  <c r="H2834" i="19"/>
  <c r="H2835" i="19"/>
  <c r="H2836" i="19"/>
  <c r="H2837" i="19"/>
  <c r="H2838" i="19"/>
  <c r="H2839" i="19"/>
  <c r="H2840" i="19"/>
  <c r="H2841" i="19"/>
  <c r="H2842" i="19"/>
  <c r="H2843" i="19"/>
  <c r="H2844" i="19"/>
  <c r="H2845" i="19"/>
  <c r="H2846" i="19"/>
  <c r="H2847" i="19"/>
  <c r="H2848" i="19"/>
  <c r="H2849" i="19"/>
  <c r="H2850" i="19"/>
  <c r="H2851" i="19"/>
  <c r="H2852" i="19"/>
  <c r="H2853" i="19"/>
  <c r="H2854" i="19"/>
  <c r="H2855" i="19"/>
  <c r="H2856" i="19"/>
  <c r="H2857" i="19"/>
  <c r="H2858" i="19"/>
  <c r="H2859" i="19"/>
  <c r="H2860" i="19"/>
  <c r="H2861" i="19"/>
  <c r="H2862" i="19"/>
  <c r="H2863" i="19"/>
  <c r="H2864" i="19"/>
  <c r="H2865" i="19"/>
  <c r="H2866" i="19"/>
  <c r="H2867" i="19"/>
  <c r="H2868" i="19"/>
  <c r="H2869" i="19"/>
  <c r="H2870" i="19"/>
  <c r="H2871" i="19"/>
  <c r="H2872" i="19"/>
  <c r="H2873" i="19"/>
  <c r="H2874" i="19"/>
  <c r="H2875" i="19"/>
  <c r="H2876" i="19"/>
  <c r="H2877" i="19"/>
  <c r="H2878" i="19"/>
  <c r="H2879" i="19"/>
  <c r="H2880" i="19"/>
  <c r="H2881" i="19"/>
  <c r="H2882" i="19"/>
  <c r="H2883" i="19"/>
  <c r="H2884" i="19"/>
  <c r="H2885" i="19"/>
  <c r="H2886" i="19"/>
  <c r="H2887" i="19"/>
  <c r="H2888" i="19"/>
  <c r="H2889" i="19"/>
  <c r="H2890" i="19"/>
  <c r="H2891" i="19"/>
  <c r="H2892" i="19"/>
  <c r="H2893" i="19"/>
  <c r="H2894" i="19"/>
  <c r="H2895" i="19"/>
  <c r="H2896" i="19"/>
  <c r="H2897" i="19"/>
  <c r="H2898" i="19"/>
  <c r="H2899" i="19"/>
  <c r="H2900" i="19"/>
  <c r="H2901" i="19"/>
  <c r="H2902" i="19"/>
  <c r="H2903" i="19"/>
  <c r="H2904" i="19"/>
  <c r="H2905" i="19"/>
  <c r="H2906" i="19"/>
  <c r="H2907" i="19"/>
  <c r="H2908" i="19"/>
  <c r="H2909" i="19"/>
  <c r="H2910" i="19"/>
  <c r="H2911" i="19"/>
  <c r="H2912" i="19"/>
  <c r="H2913" i="19"/>
  <c r="H2914" i="19"/>
  <c r="H2915" i="19"/>
  <c r="H2916" i="19"/>
  <c r="H2917" i="19"/>
  <c r="H2918" i="19"/>
  <c r="H2919" i="19"/>
  <c r="H2920" i="19"/>
  <c r="H2921" i="19"/>
  <c r="H2922" i="19"/>
  <c r="H2923" i="19"/>
  <c r="H2924" i="19"/>
  <c r="H2925" i="19"/>
  <c r="H2926" i="19"/>
  <c r="H2927" i="19"/>
  <c r="H2928" i="19"/>
  <c r="H2929" i="19"/>
  <c r="H2930" i="19"/>
  <c r="H2931" i="19"/>
  <c r="H2932" i="19"/>
  <c r="H2933" i="19"/>
  <c r="H2934" i="19"/>
  <c r="H2935" i="19"/>
  <c r="H2936" i="19"/>
  <c r="H2937" i="19"/>
  <c r="H2938" i="19"/>
  <c r="H2939" i="19"/>
  <c r="H2940" i="19"/>
  <c r="H2941" i="19"/>
  <c r="H2942" i="19"/>
  <c r="H2943" i="19"/>
  <c r="H2944" i="19"/>
  <c r="H2945" i="19"/>
  <c r="H2946" i="19"/>
  <c r="H2947" i="19"/>
  <c r="H2948" i="19"/>
  <c r="H2949" i="19"/>
  <c r="H2950" i="19"/>
  <c r="H2951" i="19"/>
  <c r="H2952" i="19"/>
  <c r="H2953" i="19"/>
  <c r="H2954" i="19"/>
  <c r="H2955" i="19"/>
  <c r="H2956" i="19"/>
  <c r="H2957" i="19"/>
  <c r="H2958" i="19"/>
  <c r="H2959" i="19"/>
  <c r="H2960" i="19"/>
  <c r="H2961" i="19"/>
  <c r="H2962" i="19"/>
  <c r="H2963" i="19"/>
  <c r="H2964" i="19"/>
  <c r="H2965" i="19"/>
  <c r="H2966" i="19"/>
  <c r="H2967" i="19"/>
  <c r="H2968" i="19"/>
  <c r="H2969" i="19"/>
  <c r="H2970" i="19"/>
  <c r="H2971" i="19"/>
  <c r="H2972" i="19"/>
  <c r="H2973" i="19"/>
  <c r="H2974" i="19"/>
  <c r="H2975" i="19"/>
  <c r="H2976" i="19"/>
  <c r="H2977" i="19"/>
  <c r="H2978" i="19"/>
  <c r="H2979" i="19"/>
  <c r="H2980" i="19"/>
  <c r="H2981" i="19"/>
  <c r="H2982" i="19"/>
  <c r="H2983" i="19"/>
  <c r="H2984" i="19"/>
  <c r="H2985" i="19"/>
  <c r="H2986" i="19"/>
  <c r="H2987" i="19"/>
  <c r="H2988" i="19"/>
  <c r="H2989" i="19"/>
  <c r="H2990" i="19"/>
  <c r="H2991" i="19"/>
  <c r="H2992" i="19"/>
  <c r="H2993" i="19"/>
  <c r="H2994" i="19"/>
  <c r="H2995" i="19"/>
  <c r="H2996" i="19"/>
  <c r="H2997" i="19"/>
  <c r="H2998" i="19"/>
  <c r="H2999" i="19"/>
  <c r="H3000" i="19"/>
  <c r="H3001" i="19"/>
  <c r="H3002" i="19"/>
  <c r="H3003" i="19"/>
  <c r="H3004" i="19"/>
  <c r="H3005" i="19"/>
  <c r="H3006" i="19"/>
  <c r="H3007" i="19"/>
  <c r="H3008" i="19"/>
  <c r="H3009" i="19"/>
  <c r="H3010" i="19"/>
  <c r="H3011" i="19"/>
  <c r="H3012" i="19"/>
  <c r="H3013" i="19"/>
  <c r="H3014" i="19"/>
  <c r="H3015" i="19"/>
  <c r="H3016" i="19"/>
  <c r="H3017" i="19"/>
  <c r="H3018" i="19"/>
  <c r="H3019" i="19"/>
  <c r="H3020" i="19"/>
  <c r="H3021" i="19"/>
  <c r="H3022" i="19"/>
  <c r="H3023" i="19"/>
  <c r="H3024" i="19"/>
  <c r="H3025" i="19"/>
  <c r="H3026" i="19"/>
  <c r="H3027" i="19"/>
  <c r="H3028" i="19"/>
  <c r="H3029" i="19"/>
  <c r="H3030" i="19"/>
  <c r="H3031" i="19"/>
  <c r="H3032" i="19"/>
  <c r="H3033" i="19"/>
  <c r="H3034" i="19"/>
  <c r="H3035" i="19"/>
  <c r="H3036" i="19"/>
  <c r="H3037" i="19"/>
  <c r="H3038" i="19"/>
  <c r="H3039" i="19"/>
  <c r="H3040" i="19"/>
  <c r="H3041" i="19"/>
  <c r="H3042" i="19"/>
  <c r="H3043" i="19"/>
  <c r="H3044" i="19"/>
  <c r="H3045" i="19"/>
  <c r="H3046" i="19"/>
  <c r="H3047" i="19"/>
  <c r="H3048" i="19"/>
  <c r="H3049" i="19"/>
  <c r="H3050" i="19"/>
  <c r="H3051" i="19"/>
  <c r="H3052" i="19"/>
  <c r="H3053" i="19"/>
  <c r="H3054" i="19"/>
  <c r="H3055" i="19"/>
  <c r="H3056" i="19"/>
  <c r="H3057" i="19"/>
  <c r="H3058" i="19"/>
  <c r="H3059" i="19"/>
  <c r="H3060" i="19"/>
  <c r="H3061" i="19"/>
  <c r="H3062" i="19"/>
  <c r="H3063" i="19"/>
  <c r="H3064" i="19"/>
  <c r="H3065" i="19"/>
  <c r="H3066" i="19"/>
  <c r="H3067" i="19"/>
  <c r="H3068" i="19"/>
  <c r="H3069" i="19"/>
  <c r="H3070" i="19"/>
  <c r="H3071" i="19"/>
  <c r="H3072" i="19"/>
  <c r="H3073" i="19"/>
  <c r="H3074" i="19"/>
  <c r="H3075" i="19"/>
  <c r="H3076" i="19"/>
  <c r="H3077" i="19"/>
  <c r="H3078" i="19"/>
  <c r="H3079" i="19"/>
  <c r="H3080" i="19"/>
  <c r="H3081" i="19"/>
  <c r="H3082" i="19"/>
  <c r="H3083" i="19"/>
  <c r="H3084" i="19"/>
  <c r="H3085" i="19"/>
  <c r="H3086" i="19"/>
  <c r="H3087" i="19"/>
  <c r="H3088" i="19"/>
  <c r="H3089" i="19"/>
  <c r="H3090" i="19"/>
  <c r="H3091" i="19"/>
  <c r="H3092" i="19"/>
  <c r="H3093" i="19"/>
  <c r="H3094" i="19"/>
  <c r="H3095" i="19"/>
  <c r="H3096" i="19"/>
  <c r="H3097" i="19"/>
  <c r="H3098" i="19"/>
  <c r="H3099" i="19"/>
  <c r="H3100" i="19"/>
  <c r="H3101" i="19"/>
  <c r="H3102" i="19"/>
  <c r="H3103" i="19"/>
  <c r="H3104" i="19"/>
  <c r="H3105" i="19"/>
  <c r="H3106" i="19"/>
  <c r="H3107" i="19"/>
  <c r="H3108" i="19"/>
  <c r="H3109" i="19"/>
  <c r="H3110" i="19"/>
  <c r="H3111" i="19"/>
  <c r="H3112" i="19"/>
  <c r="H3113" i="19"/>
  <c r="H3114" i="19"/>
  <c r="H3115" i="19"/>
  <c r="H3116" i="19"/>
  <c r="H3117" i="19"/>
  <c r="H3118" i="19"/>
  <c r="H3119" i="19"/>
  <c r="H3120" i="19"/>
  <c r="H3121" i="19"/>
  <c r="H3122" i="19"/>
  <c r="H3123" i="19"/>
  <c r="H3124" i="19"/>
  <c r="H3125" i="19"/>
  <c r="H3126" i="19"/>
  <c r="H3127" i="19"/>
  <c r="H3128" i="19"/>
  <c r="H3129" i="19"/>
  <c r="H3130" i="19"/>
  <c r="H3131" i="19"/>
  <c r="H3132" i="19"/>
  <c r="H3133" i="19"/>
  <c r="H3134" i="19"/>
  <c r="H3135" i="19"/>
  <c r="H3136" i="19"/>
  <c r="H3137" i="19"/>
  <c r="H3138" i="19"/>
  <c r="H3139" i="19"/>
  <c r="H3140" i="19"/>
  <c r="H3141" i="19"/>
  <c r="H3142" i="19"/>
  <c r="H3143" i="19"/>
  <c r="H3144" i="19"/>
  <c r="H3145" i="19"/>
  <c r="H3146" i="19"/>
  <c r="H3147" i="19"/>
  <c r="H3148" i="19"/>
  <c r="H3149" i="19"/>
  <c r="H3150" i="19"/>
  <c r="H3151" i="19"/>
  <c r="H3152" i="19"/>
  <c r="H3153" i="19"/>
  <c r="H3154" i="19"/>
  <c r="H3155" i="19"/>
  <c r="H3156" i="19"/>
  <c r="H3157" i="19"/>
  <c r="H3158" i="19"/>
  <c r="H3159" i="19"/>
  <c r="H3160" i="19"/>
  <c r="H3161" i="19"/>
  <c r="H3162" i="19"/>
  <c r="H3163" i="19"/>
  <c r="H3164" i="19"/>
  <c r="H3165" i="19"/>
  <c r="H3166" i="19"/>
  <c r="H3167" i="19"/>
  <c r="H3168" i="19"/>
  <c r="H3169" i="19"/>
  <c r="H3170" i="19"/>
  <c r="H3171" i="19"/>
  <c r="H3172" i="19"/>
  <c r="H3173" i="19"/>
  <c r="H3174" i="19"/>
  <c r="H3175" i="19"/>
  <c r="H3176" i="19"/>
  <c r="H3177" i="19"/>
  <c r="H3178" i="19"/>
  <c r="H3179" i="19"/>
  <c r="H3180" i="19"/>
  <c r="H3181" i="19"/>
  <c r="H3182" i="19"/>
  <c r="H3183" i="19"/>
  <c r="H3184" i="19"/>
  <c r="H3185" i="19"/>
  <c r="H3186" i="19"/>
  <c r="H3187" i="19"/>
  <c r="H3188" i="19"/>
  <c r="H3189" i="19"/>
  <c r="H3190" i="19"/>
  <c r="H3191" i="19"/>
  <c r="H3192" i="19"/>
  <c r="H3193" i="19"/>
  <c r="H3194" i="19"/>
  <c r="H3195" i="19"/>
  <c r="H3196" i="19"/>
  <c r="H3197" i="19"/>
  <c r="H3198" i="19"/>
  <c r="H3199" i="19"/>
  <c r="H3200" i="19"/>
  <c r="H3201" i="19"/>
  <c r="H3202" i="19"/>
  <c r="H3203" i="19"/>
  <c r="H3204" i="19"/>
  <c r="H3205" i="19"/>
  <c r="H3206" i="19"/>
  <c r="H3207" i="19"/>
  <c r="H3208" i="19"/>
  <c r="H3209" i="19"/>
  <c r="H3210" i="19"/>
  <c r="H3211" i="19"/>
  <c r="H3212" i="19"/>
  <c r="H3213" i="19"/>
  <c r="H3214" i="19"/>
  <c r="H3215" i="19"/>
  <c r="H3216" i="19"/>
  <c r="H3217" i="19"/>
  <c r="H3218" i="19"/>
  <c r="H3219" i="19"/>
  <c r="H3220" i="19"/>
  <c r="H3221" i="19"/>
  <c r="H3222" i="19"/>
  <c r="H3223" i="19"/>
  <c r="H3224" i="19"/>
  <c r="H3225" i="19"/>
  <c r="H3226" i="19"/>
  <c r="H3227" i="19"/>
  <c r="H3228" i="19"/>
  <c r="H3229" i="19"/>
  <c r="H3230" i="19"/>
  <c r="H3231" i="19"/>
  <c r="H3232" i="19"/>
  <c r="H3233" i="19"/>
  <c r="H3234" i="19"/>
  <c r="H3235" i="19"/>
  <c r="H3236" i="19"/>
  <c r="H3237" i="19"/>
  <c r="H3238" i="19"/>
  <c r="H3239" i="19"/>
  <c r="H3240" i="19"/>
  <c r="H3241" i="19"/>
  <c r="H3242" i="19"/>
  <c r="H3243" i="19"/>
  <c r="H3244" i="19"/>
  <c r="H3245" i="19"/>
  <c r="H3246" i="19"/>
  <c r="H3247" i="19"/>
  <c r="H3248" i="19"/>
  <c r="H3249" i="19"/>
  <c r="H3250" i="19"/>
  <c r="H3251" i="19"/>
  <c r="H3252" i="19"/>
  <c r="H3253" i="19"/>
  <c r="H3254" i="19"/>
  <c r="H3255" i="19"/>
  <c r="H3256" i="19"/>
  <c r="H3257" i="19"/>
  <c r="H3258" i="19"/>
  <c r="H3259" i="19"/>
  <c r="H3260" i="19"/>
  <c r="H3261" i="19"/>
  <c r="H3262" i="19"/>
  <c r="H3263" i="19"/>
  <c r="H3264" i="19"/>
  <c r="H3265" i="19"/>
  <c r="H3266" i="19"/>
  <c r="H3267" i="19"/>
  <c r="H3268" i="19"/>
  <c r="H3269" i="19"/>
  <c r="H3270" i="19"/>
  <c r="H3271" i="19"/>
  <c r="H3272" i="19"/>
  <c r="H3273" i="19"/>
  <c r="H3274" i="19"/>
  <c r="H3275" i="19"/>
  <c r="H3276" i="19"/>
  <c r="H3277" i="19"/>
  <c r="H3278" i="19"/>
  <c r="H3279" i="19"/>
  <c r="H3280" i="19"/>
  <c r="H3281" i="19"/>
  <c r="H3282" i="19"/>
  <c r="H3283" i="19"/>
  <c r="H3284" i="19"/>
  <c r="H3285" i="19"/>
  <c r="H3286" i="19"/>
  <c r="H3287" i="19"/>
  <c r="H3288" i="19"/>
  <c r="H3289" i="19"/>
  <c r="H3290" i="19"/>
  <c r="H3291" i="19"/>
  <c r="H3292" i="19"/>
  <c r="H3293" i="19"/>
  <c r="H3294" i="19"/>
  <c r="H3295" i="19"/>
  <c r="H3296" i="19"/>
  <c r="H3297" i="19"/>
  <c r="H3298" i="19"/>
  <c r="H3299" i="19"/>
  <c r="H3300" i="19"/>
  <c r="H3301" i="19"/>
  <c r="H3302" i="19"/>
  <c r="H3303" i="19"/>
  <c r="H3304" i="19"/>
  <c r="H3305" i="19"/>
  <c r="H3306" i="19"/>
  <c r="H3307" i="19"/>
  <c r="H3308" i="19"/>
  <c r="H3309" i="19"/>
  <c r="H3310" i="19"/>
  <c r="H3311" i="19"/>
  <c r="H3312" i="19"/>
  <c r="H3313" i="19"/>
  <c r="H3314" i="19"/>
  <c r="H3315" i="19"/>
  <c r="H3316" i="19"/>
  <c r="H3317" i="19"/>
  <c r="H3318" i="19"/>
  <c r="H3319" i="19"/>
  <c r="H3320" i="19"/>
  <c r="H3321" i="19"/>
  <c r="H3322" i="19"/>
  <c r="H3323" i="19"/>
  <c r="H3324" i="19"/>
  <c r="H3325" i="19"/>
  <c r="H3326" i="19"/>
  <c r="H3327" i="19"/>
  <c r="H3328" i="19"/>
  <c r="H3329" i="19"/>
  <c r="H3330" i="19"/>
  <c r="H3331" i="19"/>
  <c r="H3332" i="19"/>
  <c r="H3333" i="19"/>
  <c r="H3334" i="19"/>
  <c r="H3335" i="19"/>
  <c r="H3336" i="19"/>
  <c r="H3337" i="19"/>
  <c r="H3338" i="19"/>
  <c r="H3339" i="19"/>
  <c r="H3340" i="19"/>
  <c r="H3341" i="19"/>
  <c r="H3342" i="19"/>
  <c r="H3343" i="19"/>
  <c r="H3344" i="19"/>
  <c r="H3345" i="19"/>
  <c r="H3346" i="19"/>
  <c r="H3347" i="19"/>
  <c r="H3348" i="19"/>
  <c r="H3349" i="19"/>
  <c r="H3350" i="19"/>
  <c r="H3351" i="19"/>
  <c r="H3352" i="19"/>
  <c r="H3353" i="19"/>
  <c r="H3354" i="19"/>
  <c r="H3355" i="19"/>
  <c r="H3356" i="19"/>
  <c r="H3357" i="19"/>
  <c r="H3358" i="19"/>
  <c r="H3359" i="19"/>
  <c r="H3360" i="19"/>
  <c r="H3361" i="19"/>
  <c r="H3362" i="19"/>
  <c r="H3363" i="19"/>
  <c r="H3364" i="19"/>
  <c r="H3365" i="19"/>
  <c r="H3366" i="19"/>
  <c r="H3367" i="19"/>
  <c r="H3368" i="19"/>
  <c r="H3369" i="19"/>
  <c r="H3370" i="19"/>
  <c r="H3371" i="19"/>
  <c r="H3372" i="19"/>
  <c r="H3373" i="19"/>
  <c r="H3374" i="19"/>
  <c r="H3375" i="19"/>
  <c r="H3376" i="19"/>
  <c r="H3377" i="19"/>
  <c r="H3378" i="19"/>
  <c r="H3379" i="19"/>
  <c r="H3380" i="19"/>
  <c r="H3381" i="19"/>
  <c r="H3382" i="19"/>
  <c r="H3383" i="19"/>
  <c r="H3384" i="19"/>
  <c r="H3385" i="19"/>
  <c r="H3386" i="19"/>
  <c r="H3387" i="19"/>
  <c r="H3388" i="19"/>
  <c r="H3389" i="19"/>
  <c r="H3390" i="19"/>
  <c r="H3391" i="19"/>
  <c r="H3392" i="19"/>
  <c r="H3393" i="19"/>
  <c r="H3394" i="19"/>
  <c r="H3395" i="19"/>
  <c r="H3396" i="19"/>
  <c r="H3397" i="19"/>
  <c r="H3398" i="19"/>
  <c r="H3399" i="19"/>
  <c r="H3400" i="19"/>
  <c r="H3401" i="19"/>
  <c r="H3402" i="19"/>
  <c r="H3403" i="19"/>
  <c r="H3404" i="19"/>
  <c r="H3405" i="19"/>
  <c r="H3406" i="19"/>
  <c r="H3407" i="19"/>
  <c r="H3408" i="19"/>
  <c r="H3409" i="19"/>
  <c r="H3410" i="19"/>
  <c r="H3411" i="19"/>
  <c r="H3412" i="19"/>
  <c r="H3413" i="19"/>
  <c r="H3414" i="19"/>
  <c r="H3415" i="19"/>
  <c r="H3416" i="19"/>
  <c r="H3417" i="19"/>
  <c r="H3418" i="19"/>
  <c r="H3419" i="19"/>
  <c r="H3420" i="19"/>
  <c r="H3421" i="19"/>
  <c r="H3422" i="19"/>
  <c r="H3423" i="19"/>
  <c r="H3424" i="19"/>
  <c r="H3425" i="19"/>
  <c r="H3426" i="19"/>
  <c r="H3427" i="19"/>
  <c r="H3428" i="19"/>
  <c r="H3429" i="19"/>
  <c r="H3430" i="19"/>
  <c r="H3431" i="19"/>
  <c r="H3432" i="19"/>
  <c r="H3433" i="19"/>
  <c r="H3434" i="19"/>
  <c r="H3435" i="19"/>
  <c r="H3436" i="19"/>
  <c r="H3437" i="19"/>
  <c r="H3438" i="19"/>
  <c r="H3439" i="19"/>
  <c r="H3440" i="19"/>
  <c r="H3441" i="19"/>
  <c r="H3442" i="19"/>
  <c r="H3443" i="19"/>
  <c r="H3444" i="19"/>
  <c r="H3445" i="19"/>
  <c r="H3446" i="19"/>
  <c r="H3447" i="19"/>
  <c r="H3448" i="19"/>
  <c r="H3449" i="19"/>
  <c r="H3450" i="19"/>
  <c r="H3451" i="19"/>
  <c r="H3452" i="19"/>
  <c r="H3453" i="19"/>
  <c r="H3454" i="19"/>
  <c r="H3455" i="19"/>
  <c r="H3456" i="19"/>
  <c r="H3457" i="19"/>
  <c r="H3458" i="19"/>
  <c r="H3459" i="19"/>
  <c r="H3460" i="19"/>
  <c r="H3461" i="19"/>
  <c r="H3462" i="19"/>
  <c r="H3463" i="19"/>
  <c r="H3464" i="19"/>
  <c r="H3465" i="19"/>
  <c r="H3466" i="19"/>
  <c r="H3467" i="19"/>
  <c r="H3468" i="19"/>
  <c r="H3469" i="19"/>
  <c r="H3470" i="19"/>
  <c r="H3471" i="19"/>
  <c r="H3472" i="19"/>
  <c r="H3473" i="19"/>
  <c r="H3474" i="19"/>
  <c r="H3475" i="19"/>
  <c r="H3476" i="19"/>
  <c r="H3477" i="19"/>
  <c r="H3478" i="19"/>
  <c r="H3479" i="19"/>
  <c r="H3480" i="19"/>
  <c r="H3481" i="19"/>
  <c r="H3482" i="19"/>
  <c r="H3483" i="19"/>
  <c r="H3484" i="19"/>
  <c r="H3485" i="19"/>
  <c r="H3486" i="19"/>
  <c r="H3487" i="19"/>
  <c r="H3488" i="19"/>
  <c r="H3489" i="19"/>
  <c r="H3490" i="19"/>
  <c r="H3491" i="19"/>
  <c r="H3492" i="19"/>
  <c r="H3493" i="19"/>
  <c r="H3494" i="19"/>
  <c r="H3495" i="19"/>
  <c r="H3496" i="19"/>
  <c r="H3497" i="19"/>
  <c r="H3498" i="19"/>
  <c r="H3499" i="19"/>
  <c r="H3500" i="19"/>
  <c r="H3501" i="19"/>
  <c r="H3502" i="19"/>
  <c r="H3503" i="19"/>
  <c r="H3504" i="19"/>
  <c r="H3505" i="19"/>
  <c r="H3506" i="19"/>
  <c r="H3507" i="19"/>
  <c r="H3508" i="19"/>
  <c r="H3509" i="19"/>
  <c r="H3510" i="19"/>
  <c r="H3511" i="19"/>
  <c r="H3512" i="19"/>
  <c r="H3513" i="19"/>
  <c r="H3514" i="19"/>
  <c r="H3515" i="19"/>
  <c r="H3516" i="19"/>
  <c r="H3517" i="19"/>
  <c r="H3518" i="19"/>
  <c r="H3519" i="19"/>
  <c r="H3520" i="19"/>
  <c r="H3521" i="19"/>
  <c r="H3522" i="19"/>
  <c r="H3523" i="19"/>
  <c r="H3524" i="19"/>
  <c r="H3525" i="19"/>
  <c r="H3526" i="19"/>
  <c r="H3527" i="19"/>
  <c r="H3528" i="19"/>
  <c r="H3529" i="19"/>
  <c r="H3530" i="19"/>
  <c r="H3531" i="19"/>
  <c r="H3532" i="19"/>
  <c r="H3533" i="19"/>
  <c r="H3534" i="19"/>
  <c r="H3535" i="19"/>
  <c r="H3536" i="19"/>
  <c r="H3537" i="19"/>
  <c r="H3538" i="19"/>
  <c r="H3539" i="19"/>
  <c r="H3540" i="19"/>
  <c r="H3541" i="19"/>
  <c r="H3542" i="19"/>
  <c r="H3543" i="19"/>
  <c r="H3544" i="19"/>
  <c r="H3545" i="19"/>
  <c r="H3546" i="19"/>
  <c r="H3547" i="19"/>
  <c r="H3548" i="19"/>
  <c r="H3549" i="19"/>
  <c r="H3550" i="19"/>
  <c r="H3551" i="19"/>
  <c r="H3552" i="19"/>
  <c r="H3553" i="19"/>
  <c r="H3554" i="19"/>
  <c r="H3555" i="19"/>
  <c r="H3556" i="19"/>
  <c r="H3557" i="19"/>
  <c r="H3558" i="19"/>
  <c r="H3559" i="19"/>
  <c r="H3560" i="19"/>
  <c r="H3561" i="19"/>
  <c r="H3562" i="19"/>
  <c r="H3563" i="19"/>
  <c r="H3564" i="19"/>
  <c r="H3565" i="19"/>
  <c r="H3566" i="19"/>
  <c r="H3567" i="19"/>
  <c r="H3568" i="19"/>
  <c r="H3569" i="19"/>
  <c r="H3570" i="19"/>
  <c r="H3571" i="19"/>
  <c r="H3572" i="19"/>
  <c r="H3573" i="19"/>
  <c r="H3574" i="19"/>
  <c r="H3575" i="19"/>
  <c r="H3576" i="19"/>
  <c r="H3577" i="19"/>
  <c r="H3578" i="19"/>
  <c r="H3579" i="19"/>
  <c r="H3580" i="19"/>
  <c r="H3581" i="19"/>
  <c r="H3582" i="19"/>
  <c r="H3583" i="19"/>
  <c r="H3584" i="19"/>
  <c r="H3585" i="19"/>
  <c r="H3586" i="19"/>
  <c r="H3587" i="19"/>
  <c r="H3588" i="19"/>
  <c r="H3589" i="19"/>
  <c r="H3590" i="19"/>
  <c r="H3591" i="19"/>
  <c r="H3592" i="19"/>
  <c r="H3593" i="19"/>
  <c r="H3594" i="19"/>
  <c r="H3595" i="19"/>
  <c r="H3596" i="19"/>
  <c r="H3597" i="19"/>
  <c r="H3598" i="19"/>
  <c r="H3599" i="19"/>
  <c r="H3600" i="19"/>
  <c r="H3601" i="19"/>
  <c r="H3602" i="19"/>
  <c r="H3603" i="19"/>
  <c r="H3604" i="19"/>
  <c r="H3605" i="19"/>
  <c r="H3606" i="19"/>
  <c r="H3607" i="19"/>
  <c r="H3608" i="19"/>
  <c r="H3609" i="19"/>
  <c r="H3610" i="19"/>
  <c r="H3611" i="19"/>
  <c r="H3612" i="19"/>
  <c r="H3613" i="19"/>
  <c r="H3614" i="19"/>
  <c r="H3615" i="19"/>
  <c r="H3616" i="19"/>
  <c r="H3617" i="19"/>
  <c r="H3618" i="19"/>
  <c r="H3619" i="19"/>
  <c r="H3620" i="19"/>
  <c r="H3621" i="19"/>
  <c r="H3622" i="19"/>
  <c r="H3623" i="19"/>
  <c r="H3624" i="19"/>
  <c r="H3625" i="19"/>
  <c r="H3626" i="19"/>
  <c r="H3627" i="19"/>
  <c r="H3628" i="19"/>
  <c r="H3629" i="19"/>
  <c r="H3630" i="19"/>
  <c r="H3631" i="19"/>
  <c r="H3632" i="19"/>
  <c r="H3633" i="19"/>
  <c r="H3634" i="19"/>
  <c r="H3635" i="19"/>
  <c r="H3636" i="19"/>
  <c r="H3637" i="19"/>
  <c r="H3638" i="19"/>
  <c r="H3639" i="19"/>
  <c r="H3640" i="19"/>
  <c r="H3641" i="19"/>
  <c r="H3642" i="19"/>
  <c r="H3643" i="19"/>
  <c r="H3644" i="19"/>
  <c r="H3645" i="19"/>
  <c r="H3646" i="19"/>
  <c r="H3647" i="19"/>
  <c r="H3648" i="19"/>
  <c r="H3649" i="19"/>
  <c r="H3650" i="19"/>
  <c r="H3651" i="19"/>
  <c r="H3652" i="19"/>
  <c r="H3653" i="19"/>
  <c r="H3654" i="19"/>
  <c r="H3655" i="19"/>
  <c r="H3656" i="19"/>
  <c r="H3657" i="19"/>
  <c r="H3658" i="19"/>
  <c r="H3659" i="19"/>
  <c r="H3660" i="19"/>
  <c r="H3661" i="19"/>
  <c r="H3662" i="19"/>
  <c r="H3663" i="19"/>
  <c r="H3664" i="19"/>
  <c r="H3665" i="19"/>
  <c r="H3666" i="19"/>
  <c r="H3667" i="19"/>
  <c r="H3668" i="19"/>
  <c r="H3669" i="19"/>
  <c r="H3670" i="19"/>
  <c r="H3671" i="19"/>
  <c r="H3672" i="19"/>
  <c r="H3673" i="19"/>
  <c r="H3674" i="19"/>
  <c r="H3675" i="19"/>
  <c r="H3676" i="19"/>
  <c r="H3677" i="19"/>
  <c r="H3678" i="19"/>
  <c r="H3679" i="19"/>
  <c r="H3680" i="19"/>
  <c r="H3681" i="19"/>
  <c r="H3682" i="19"/>
  <c r="H3683" i="19"/>
  <c r="H3684" i="19"/>
  <c r="H3685" i="19"/>
  <c r="H3686" i="19"/>
  <c r="H3687" i="19"/>
  <c r="H3688" i="19"/>
  <c r="H3689" i="19"/>
  <c r="H3690" i="19"/>
  <c r="H3691" i="19"/>
  <c r="H3692" i="19"/>
  <c r="H3693" i="19"/>
  <c r="H3694" i="19"/>
  <c r="H3695" i="19"/>
  <c r="H3696" i="19"/>
  <c r="H3697" i="19"/>
  <c r="H3698" i="19"/>
  <c r="H3699" i="19"/>
  <c r="H3700" i="19"/>
  <c r="H3701" i="19"/>
  <c r="H3702" i="19"/>
  <c r="H3703" i="19"/>
  <c r="H3704" i="19"/>
  <c r="H3705" i="19"/>
  <c r="H3706" i="19"/>
  <c r="H3707" i="19"/>
  <c r="H3708" i="19"/>
  <c r="H3709" i="19"/>
  <c r="H3710" i="19"/>
  <c r="H3711" i="19"/>
  <c r="H3712" i="19"/>
  <c r="H3713" i="19"/>
  <c r="H3714" i="19"/>
  <c r="H3715" i="19"/>
  <c r="H3716" i="19"/>
  <c r="H3717" i="19"/>
  <c r="H3718" i="19"/>
  <c r="H3719" i="19"/>
  <c r="H3720" i="19"/>
  <c r="H3721" i="19"/>
  <c r="H3722" i="19"/>
  <c r="H3723" i="19"/>
  <c r="H3724" i="19"/>
  <c r="H3725" i="19"/>
  <c r="H3726" i="19"/>
  <c r="H3727" i="19"/>
  <c r="H3728" i="19"/>
  <c r="H3729" i="19"/>
  <c r="H3730" i="19"/>
  <c r="H3731" i="19"/>
  <c r="H3732" i="19"/>
  <c r="H3733" i="19"/>
  <c r="H3734" i="19"/>
  <c r="H3735" i="19"/>
  <c r="H3736" i="19"/>
  <c r="H3737" i="19"/>
  <c r="H3738" i="19"/>
  <c r="H3739" i="19"/>
  <c r="H3740" i="19"/>
  <c r="H3741" i="19"/>
  <c r="H3742" i="19"/>
  <c r="H3743" i="19"/>
  <c r="H3744" i="19"/>
  <c r="H3745" i="19"/>
  <c r="H3746" i="19"/>
  <c r="H3747" i="19"/>
  <c r="H3748" i="19"/>
  <c r="H3749" i="19"/>
  <c r="H3750" i="19"/>
  <c r="H3751" i="19"/>
  <c r="H3752" i="19"/>
  <c r="H3753" i="19"/>
  <c r="H3754" i="19"/>
  <c r="H3755" i="19"/>
  <c r="H3756" i="19"/>
  <c r="H3757" i="19"/>
  <c r="H3758" i="19"/>
  <c r="H3759" i="19"/>
  <c r="H3760" i="19"/>
  <c r="H3761" i="19"/>
  <c r="H3762" i="19"/>
  <c r="H3763" i="19"/>
  <c r="N6" i="19" l="1"/>
  <c r="AF43" i="19"/>
  <c r="AF1" i="19"/>
  <c r="N7" i="19" l="1"/>
  <c r="N8" i="19" s="1"/>
  <c r="N9" i="19" l="1"/>
  <c r="N10" i="19" l="1"/>
  <c r="N11" i="19" l="1"/>
  <c r="N12" i="19" s="1"/>
  <c r="N13" i="19" l="1"/>
  <c r="N14" i="19" l="1"/>
  <c r="N15" i="19" s="1"/>
  <c r="N16" i="19" l="1"/>
  <c r="N17" i="19" l="1"/>
  <c r="N18" i="19" s="1"/>
  <c r="N19" i="19" l="1"/>
  <c r="N20" i="19" s="1"/>
  <c r="N21" i="19" l="1"/>
  <c r="N22" i="19" l="1"/>
  <c r="N23" i="19" s="1"/>
  <c r="N24" i="19" s="1"/>
  <c r="N25" i="19" l="1"/>
  <c r="N26" i="19" s="1"/>
  <c r="N27" i="19" s="1"/>
  <c r="N28" i="19" l="1"/>
  <c r="N29" i="19" s="1"/>
  <c r="N30" i="19" l="1"/>
  <c r="N31" i="19" l="1"/>
  <c r="N32" i="19" l="1"/>
  <c r="N33" i="19" l="1"/>
  <c r="N34" i="19" l="1"/>
  <c r="N35" i="19" l="1"/>
  <c r="N36" i="19" l="1"/>
  <c r="N37" i="19" l="1"/>
  <c r="N38" i="19" s="1"/>
  <c r="N39" i="19" l="1"/>
  <c r="N40" i="19" l="1"/>
  <c r="N41" i="19" l="1"/>
  <c r="N42" i="19" l="1"/>
  <c r="N43" i="19" l="1"/>
  <c r="N44" i="19" s="1"/>
  <c r="N45" i="19" l="1"/>
  <c r="N46" i="19" s="1"/>
  <c r="N47" i="19" l="1"/>
  <c r="N48" i="19" l="1"/>
  <c r="N49" i="19" l="1"/>
  <c r="N50" i="19" l="1"/>
  <c r="N51" i="19" l="1"/>
  <c r="N52" i="19" l="1"/>
  <c r="N53" i="19" l="1"/>
  <c r="N54" i="19" l="1"/>
  <c r="N55" i="19" l="1"/>
  <c r="N56" i="19" l="1"/>
  <c r="N57" i="19" l="1"/>
  <c r="N58" i="19" l="1"/>
  <c r="N59" i="19" l="1"/>
  <c r="N60" i="19" l="1"/>
  <c r="N61" i="19" s="1"/>
  <c r="N62" i="19" l="1"/>
  <c r="N63" i="19" l="1"/>
  <c r="N64" i="19" l="1"/>
  <c r="N65" i="19" l="1"/>
  <c r="N66" i="19" l="1"/>
  <c r="N67" i="19" l="1"/>
  <c r="N68" i="19" l="1"/>
  <c r="N69" i="19" l="1"/>
  <c r="N70" i="19" l="1"/>
  <c r="N71" i="19" s="1"/>
  <c r="N72" i="19" l="1"/>
  <c r="N73" i="19" l="1"/>
  <c r="N74" i="19" l="1"/>
  <c r="N75" i="19" l="1"/>
  <c r="N76" i="19" l="1"/>
  <c r="N77" i="19" l="1"/>
  <c r="N78" i="19" l="1"/>
  <c r="N79" i="19" l="1"/>
  <c r="N80" i="19" l="1"/>
  <c r="N81" i="19" l="1"/>
  <c r="N82" i="19" l="1"/>
  <c r="N83" i="19" l="1"/>
  <c r="N84" i="19" l="1"/>
  <c r="N85" i="19" l="1"/>
  <c r="N86" i="19" l="1"/>
  <c r="N87" i="19" l="1"/>
  <c r="N88" i="19" l="1"/>
  <c r="N89" i="19" l="1"/>
  <c r="N90" i="19" l="1"/>
  <c r="N91" i="19" l="1"/>
  <c r="N92" i="19" s="1"/>
  <c r="N93" i="19" l="1"/>
  <c r="N94" i="19" s="1"/>
  <c r="N95" i="19" s="1"/>
  <c r="N96" i="19" s="1"/>
  <c r="N97" i="19" l="1"/>
  <c r="N98" i="19" s="1"/>
  <c r="N99" i="19" s="1"/>
  <c r="N100" i="19" l="1"/>
  <c r="N101" i="19" s="1"/>
  <c r="N102" i="19" s="1"/>
  <c r="N103" i="19" l="1"/>
  <c r="N104" i="19" l="1"/>
  <c r="N105" i="19" s="1"/>
  <c r="N106" i="19" l="1"/>
  <c r="N107" i="19" s="1"/>
  <c r="N108" i="19" s="1"/>
  <c r="N109" i="19" s="1"/>
  <c r="N110" i="19" l="1"/>
  <c r="N111" i="19" s="1"/>
  <c r="N112" i="19" l="1"/>
  <c r="N113" i="19" s="1"/>
  <c r="N114" i="19" l="1"/>
  <c r="N115" i="19" s="1"/>
  <c r="N116" i="19" s="1"/>
  <c r="N117" i="19" l="1"/>
  <c r="N118" i="19" l="1"/>
  <c r="N119" i="19" l="1"/>
  <c r="N120" i="19" l="1"/>
  <c r="N121" i="19" l="1"/>
  <c r="N122" i="19" l="1"/>
  <c r="N123" i="19" l="1"/>
  <c r="N124" i="19" l="1"/>
  <c r="N125" i="19" s="1"/>
  <c r="N126" i="19" s="1"/>
  <c r="N127" i="19" s="1"/>
  <c r="N128" i="19" s="1"/>
  <c r="N129" i="19" s="1"/>
  <c r="N130" i="19" s="1"/>
  <c r="N131" i="19" s="1"/>
  <c r="N132" i="19" s="1"/>
  <c r="N133" i="19" s="1"/>
  <c r="N134" i="19" s="1"/>
  <c r="N135" i="19" s="1"/>
  <c r="N136" i="19" s="1"/>
  <c r="N137" i="19" s="1"/>
  <c r="N138" i="19" s="1"/>
  <c r="N139" i="19" s="1"/>
  <c r="N140" i="19" s="1"/>
  <c r="N141" i="19" l="1"/>
  <c r="N142" i="19" s="1"/>
  <c r="N143" i="19" s="1"/>
  <c r="N144" i="19" l="1"/>
  <c r="N145" i="19" s="1"/>
  <c r="N146" i="19" s="1"/>
  <c r="N147" i="19" l="1"/>
  <c r="N376" i="19"/>
  <c r="N377" i="19" s="1"/>
  <c r="N378" i="19" s="1"/>
  <c r="N379" i="19" s="1"/>
  <c r="N380" i="19" s="1"/>
  <c r="N381" i="19" s="1"/>
  <c r="N382" i="19" s="1"/>
  <c r="N383" i="19" s="1"/>
  <c r="N384" i="19" s="1"/>
  <c r="N385" i="19" s="1"/>
  <c r="N386" i="19" s="1"/>
  <c r="N387" i="19" s="1"/>
  <c r="N388" i="19" s="1"/>
  <c r="N389" i="19" s="1"/>
  <c r="N390" i="19" s="1"/>
  <c r="N391" i="19" s="1"/>
  <c r="N392" i="19" s="1"/>
  <c r="N393" i="19" s="1"/>
  <c r="N394" i="19" s="1"/>
  <c r="N395" i="19" s="1"/>
  <c r="N396" i="19" s="1"/>
  <c r="N397" i="19" s="1"/>
  <c r="N398" i="19" s="1"/>
  <c r="N399" i="19" s="1"/>
  <c r="N400" i="19" s="1"/>
  <c r="N402" i="19"/>
  <c r="N148" i="19" l="1"/>
  <c r="N403" i="19"/>
  <c r="N149" i="19" l="1"/>
  <c r="N150" i="19" s="1"/>
  <c r="N407" i="19"/>
  <c r="N408" i="19" s="1"/>
  <c r="N409" i="19" s="1"/>
  <c r="N410" i="19" s="1"/>
  <c r="N406" i="19"/>
  <c r="N151" i="19" l="1"/>
  <c r="N152" i="19" l="1"/>
  <c r="N153" i="19" l="1"/>
  <c r="N154" i="19" l="1"/>
  <c r="N155" i="19"/>
  <c r="N156" i="19" l="1"/>
  <c r="N157" i="19" s="1"/>
  <c r="N158" i="19" l="1"/>
  <c r="N159" i="19" l="1"/>
  <c r="N161" i="19" l="1"/>
  <c r="N160" i="19"/>
  <c r="N162" i="19" l="1"/>
  <c r="N163" i="19" s="1"/>
  <c r="N164" i="19" l="1"/>
  <c r="N166" i="19" l="1"/>
  <c r="N165" i="19"/>
  <c r="N168" i="19"/>
  <c r="N167" i="19"/>
  <c r="N169" i="19"/>
  <c r="N170" i="19" l="1"/>
  <c r="N171" i="19" l="1"/>
  <c r="N172" i="19" l="1"/>
  <c r="N173" i="19" l="1"/>
  <c r="N174" i="19" l="1"/>
  <c r="N175" i="19" l="1"/>
  <c r="N176" i="19" s="1"/>
  <c r="N177" i="19" s="1"/>
  <c r="N178" i="19" s="1"/>
  <c r="N179" i="19" l="1"/>
  <c r="N180" i="19" l="1"/>
  <c r="N181" i="19" l="1"/>
  <c r="N182" i="19" l="1"/>
  <c r="N183" i="19" l="1"/>
  <c r="N184" i="19"/>
  <c r="N185" i="19" s="1"/>
  <c r="N186" i="19" s="1"/>
  <c r="N187" i="19" s="1"/>
  <c r="N188" i="19" s="1"/>
  <c r="N189" i="19" s="1"/>
  <c r="N190" i="19" s="1"/>
  <c r="N191" i="19" s="1"/>
  <c r="N192" i="19" s="1"/>
  <c r="N193" i="19" s="1"/>
  <c r="N194" i="19" s="1"/>
  <c r="N195" i="19" s="1"/>
  <c r="N196" i="19" s="1"/>
  <c r="N197" i="19" s="1"/>
  <c r="N198" i="19" s="1"/>
  <c r="N199" i="19" s="1"/>
  <c r="N200" i="19" s="1"/>
  <c r="N201" i="19" s="1"/>
  <c r="N202" i="19" s="1"/>
  <c r="N203" i="19" l="1"/>
  <c r="N204" i="19" s="1"/>
  <c r="N205" i="19" s="1"/>
  <c r="N206" i="19" s="1"/>
  <c r="N207" i="19" s="1"/>
  <c r="N208" i="19" s="1"/>
  <c r="N209" i="19" s="1"/>
  <c r="N210" i="19" s="1"/>
  <c r="N211" i="19" l="1"/>
  <c r="N212" i="19" s="1"/>
  <c r="N213" i="19" s="1"/>
  <c r="N214" i="19" s="1"/>
  <c r="N215" i="19" s="1"/>
  <c r="N216" i="19" s="1"/>
  <c r="N217" i="19" s="1"/>
  <c r="N218" i="19" l="1"/>
  <c r="N219" i="19" s="1"/>
  <c r="N220" i="19" s="1"/>
  <c r="N221" i="19" s="1"/>
  <c r="N222" i="19" s="1"/>
  <c r="N223" i="19" s="1"/>
  <c r="N224" i="19" s="1"/>
  <c r="N225" i="19" s="1"/>
  <c r="N226" i="19" s="1"/>
  <c r="N227" i="19" s="1"/>
  <c r="N228" i="19" s="1"/>
  <c r="N229" i="19" s="1"/>
  <c r="N230" i="19" s="1"/>
  <c r="N231" i="19" s="1"/>
  <c r="N232" i="19" s="1"/>
  <c r="N233" i="19" s="1"/>
  <c r="N234" i="19" s="1"/>
  <c r="N235" i="19" s="1"/>
  <c r="N236" i="19" s="1"/>
  <c r="N237" i="19" s="1"/>
  <c r="N238" i="19" s="1"/>
  <c r="N239" i="19" s="1"/>
  <c r="N240" i="19" s="1"/>
  <c r="N241" i="19" s="1"/>
  <c r="N242" i="19" s="1"/>
  <c r="N243" i="19" s="1"/>
  <c r="N244" i="19" s="1"/>
  <c r="N245" i="19" s="1"/>
  <c r="N246" i="19" s="1"/>
  <c r="N247" i="19" s="1"/>
  <c r="N248" i="19" s="1"/>
  <c r="N249" i="19" s="1"/>
  <c r="N250" i="19" s="1"/>
  <c r="N251" i="19" s="1"/>
  <c r="N252" i="19" s="1"/>
  <c r="N253" i="19" s="1"/>
  <c r="N254" i="19" s="1"/>
  <c r="N255" i="19" s="1"/>
  <c r="N256" i="19" s="1"/>
  <c r="N257" i="19" l="1"/>
  <c r="N258" i="19" s="1"/>
  <c r="N259" i="19" s="1"/>
  <c r="N260" i="19" s="1"/>
  <c r="N261" i="19" s="1"/>
  <c r="N262" i="19" s="1"/>
  <c r="N263" i="19" s="1"/>
  <c r="N264" i="19" s="1"/>
  <c r="N265" i="19" s="1"/>
  <c r="N266" i="19" s="1"/>
  <c r="N267" i="19" s="1"/>
  <c r="N268" i="19" s="1"/>
  <c r="N269" i="19" s="1"/>
  <c r="N270" i="19" s="1"/>
  <c r="N271" i="19" s="1"/>
  <c r="N272" i="19" s="1"/>
  <c r="N273" i="19" s="1"/>
  <c r="N274" i="19" s="1"/>
  <c r="N275" i="19" s="1"/>
  <c r="N276" i="19" s="1"/>
  <c r="N277" i="19" s="1"/>
  <c r="N278" i="19" l="1"/>
  <c r="N279" i="19" s="1"/>
  <c r="N280" i="19" s="1"/>
  <c r="N281" i="19" s="1"/>
  <c r="N282" i="19" s="1"/>
  <c r="N283" i="19" s="1"/>
  <c r="N284" i="19" s="1"/>
  <c r="N285" i="19" s="1"/>
  <c r="N286" i="19" s="1"/>
  <c r="N287" i="19" s="1"/>
  <c r="N288" i="19" s="1"/>
  <c r="N289" i="19" s="1"/>
  <c r="N290" i="19" s="1"/>
  <c r="N291" i="19" s="1"/>
  <c r="N292" i="19" s="1"/>
  <c r="N293" i="19" l="1"/>
  <c r="N294" i="19" s="1"/>
  <c r="N295" i="19" s="1"/>
  <c r="N296" i="19" l="1"/>
  <c r="N297" i="19" s="1"/>
  <c r="N298" i="19" s="1"/>
  <c r="N299" i="19" s="1"/>
  <c r="N300" i="19" s="1"/>
  <c r="N301" i="19" s="1"/>
  <c r="N302" i="19" s="1"/>
  <c r="N303" i="19" s="1"/>
  <c r="N304" i="19" l="1"/>
  <c r="N305" i="19" s="1"/>
  <c r="N306" i="19" s="1"/>
  <c r="N307" i="19" s="1"/>
  <c r="N308" i="19" l="1"/>
  <c r="N375" i="19"/>
  <c r="N309" i="19" l="1"/>
  <c r="N366" i="19"/>
  <c r="N310" i="19" l="1"/>
  <c r="N367" i="19"/>
  <c r="N368" i="19" s="1"/>
  <c r="N369" i="19" s="1"/>
  <c r="N370" i="19" s="1"/>
  <c r="N371" i="19" s="1"/>
  <c r="N372" i="19" s="1"/>
  <c r="N373" i="19" s="1"/>
  <c r="N374" i="19" s="1"/>
  <c r="N311" i="19" l="1"/>
  <c r="N312" i="19" l="1"/>
  <c r="N313" i="19" l="1"/>
  <c r="N314" i="19" l="1"/>
  <c r="N315" i="19" s="1"/>
  <c r="N316" i="19" s="1"/>
  <c r="N317" i="19" s="1"/>
  <c r="N318" i="19" s="1"/>
  <c r="N319" i="19" s="1"/>
  <c r="N320" i="19" s="1"/>
  <c r="N321" i="19" s="1"/>
  <c r="N322" i="19" s="1"/>
  <c r="N323" i="19" s="1"/>
  <c r="N324" i="19" s="1"/>
  <c r="N325" i="19" s="1"/>
  <c r="N326" i="19" s="1"/>
  <c r="N327" i="19" s="1"/>
  <c r="N328" i="19" l="1"/>
  <c r="N329" i="19" s="1"/>
  <c r="N330" i="19" s="1"/>
  <c r="N331" i="19" s="1"/>
  <c r="N332" i="19" s="1"/>
  <c r="N333" i="19" s="1"/>
  <c r="N334" i="19" s="1"/>
  <c r="N335" i="19" l="1"/>
  <c r="N336" i="19" s="1"/>
  <c r="N337" i="19" s="1"/>
  <c r="N338" i="19" s="1"/>
  <c r="N339" i="19" s="1"/>
  <c r="N340" i="19" s="1"/>
  <c r="N341" i="19" s="1"/>
  <c r="N342" i="19" s="1"/>
  <c r="N343" i="19" l="1"/>
  <c r="N344" i="19" s="1"/>
  <c r="N345" i="19" s="1"/>
  <c r="N346" i="19" s="1"/>
  <c r="N361" i="19"/>
  <c r="N362" i="19"/>
  <c r="N363" i="19" s="1"/>
  <c r="N364" i="19" s="1"/>
  <c r="N365" i="19" s="1"/>
  <c r="N347" i="19" l="1"/>
  <c r="N348" i="19" s="1"/>
  <c r="N349" i="19" s="1"/>
  <c r="N350" i="19" s="1"/>
  <c r="N351" i="19" s="1"/>
  <c r="N352" i="19" s="1"/>
  <c r="N353" i="19" s="1"/>
  <c r="N354" i="19" s="1"/>
  <c r="N355" i="19" s="1"/>
  <c r="N356" i="19" s="1"/>
  <c r="N357" i="19" s="1"/>
  <c r="N358" i="19" s="1"/>
  <c r="N359" i="19" s="1"/>
  <c r="N360" i="19" s="1"/>
</calcChain>
</file>

<file path=xl/sharedStrings.xml><?xml version="1.0" encoding="utf-8"?>
<sst xmlns="http://schemas.openxmlformats.org/spreadsheetml/2006/main" count="1222" uniqueCount="711">
  <si>
    <t>ระดับชั้น</t>
  </si>
  <si>
    <t>ห้อง</t>
  </si>
  <si>
    <t>เลขประจำตัว</t>
  </si>
  <si>
    <t>คำนำหน้า</t>
  </si>
  <si>
    <t>ชื่อ</t>
  </si>
  <si>
    <t>นามสกุล</t>
  </si>
  <si>
    <t>นาย</t>
  </si>
  <si>
    <t>นางสาว</t>
  </si>
  <si>
    <t>เด็กหญิง</t>
  </si>
  <si>
    <t>เด็กชาย</t>
  </si>
  <si>
    <t>คน</t>
  </si>
  <si>
    <t>จำนวนนักเรียนทั้งสิ้น</t>
  </si>
  <si>
    <t>ชั้นมัธยมศึกษาปีที่ 1</t>
  </si>
  <si>
    <t>ชั้นมัธยมศึกษาปีที่ 2</t>
  </si>
  <si>
    <t>ชั้นมัธยมศึกษาปีที่ 3</t>
  </si>
  <si>
    <t>ชั้นมัธยมศึกษาปีที่ 4</t>
  </si>
  <si>
    <t>ชั้นมัธยมศึกษาปีที่ 5</t>
  </si>
  <si>
    <t>ชั้นมัธยมศึกษาปีที่ 6</t>
  </si>
  <si>
    <t>ฐานข้อมูลจำนวนนักเรียน</t>
  </si>
  <si>
    <t>ชั้นมัธยมศึกษาปีที่ 1/1</t>
  </si>
  <si>
    <t>ชั้นมัธยมศึกษาปีที่ 1/2</t>
  </si>
  <si>
    <t>ชั้นมัธยมศึกษาปีที่ 1/3</t>
  </si>
  <si>
    <t>ชั้นมัธยมศึกษาปีที่ 2/1</t>
  </si>
  <si>
    <t>ชั้นมัธยมศึกษาปีที่ 2/2</t>
  </si>
  <si>
    <t>ชั้นมัธยมศึกษาปีที่ 2/3</t>
  </si>
  <si>
    <t>ชั้นมัธยมศึกษาปีที่ 2/4</t>
  </si>
  <si>
    <t>ชั้นมัธยมศึกษาปีที่ 3/1</t>
  </si>
  <si>
    <t>ชั้นมัธยมศึกษาปีที่ 3/2</t>
  </si>
  <si>
    <t>ชั้นมัธยมศึกษาปีที่ 3/3</t>
  </si>
  <si>
    <t>ชั้นมัธยมศึกษาปีที่ 4/1</t>
  </si>
  <si>
    <t>ชั้นมัธยมศึกษาปีที่ 4/2</t>
  </si>
  <si>
    <t>ชั้นมัธยมศึกษาปีที่ 4/3</t>
  </si>
  <si>
    <t>ชั้นมัธยมศึกษาปีที่ 5/1</t>
  </si>
  <si>
    <t>ชั้นมัธยมศึกษาปีที่ 5/2</t>
  </si>
  <si>
    <t>ชั้นมัธยมศึกษาปีที่ 6/1</t>
  </si>
  <si>
    <t>ชั้นมัธยมศึกษาปีที่ 6/2</t>
  </si>
  <si>
    <t>แขวนลอย ม.1</t>
  </si>
  <si>
    <t>แขวนลอย ม.2</t>
  </si>
  <si>
    <t>แขวนลอย ม.3</t>
  </si>
  <si>
    <t>แขวนลอย ม.4</t>
  </si>
  <si>
    <t>แขวนลอย ม.5</t>
  </si>
  <si>
    <t>แขวนลอย ม.6</t>
  </si>
  <si>
    <t>ชั้นมัธยมศึกษาปีที่ 1/4</t>
  </si>
  <si>
    <t>ชั้นมัธยมศึกษาปีที่ 1/5</t>
  </si>
  <si>
    <t>ชั้นมัธยมศึกษาปีที่ 1/6</t>
  </si>
  <si>
    <t>ชั้นมัธยมศึกษาปีที่ 2/5</t>
  </si>
  <si>
    <t>ชั้นมัธยมศึกษาปีที่ 2/6</t>
  </si>
  <si>
    <t>ชั้นมัธยมศึกษาปีที่ 3/4</t>
  </si>
  <si>
    <t>ชั้นมัธยมศึกษาปีที่ 3/5</t>
  </si>
  <si>
    <t>ชั้นมัธยมศึกษาปีที่ 3/6</t>
  </si>
  <si>
    <t>ชั้นมัธยมศึกษาปีที่ 4/4</t>
  </si>
  <si>
    <t>ชั้นมัธยมศึกษาปีที่ 4/5</t>
  </si>
  <si>
    <t>ชั้นมัธยมศึกษาปีที่ 5/3</t>
  </si>
  <si>
    <t>ชั้นมัธยมศึกษาปีที่ 5/4</t>
  </si>
  <si>
    <t>ชั้นมัธยมศึกษาปีที่ 5/5</t>
  </si>
  <si>
    <t>ชั้นมัธยมศึกษาปีที่ 6/3</t>
  </si>
  <si>
    <t>ชั้นมัธยมศึกษาปีที่ 6/4</t>
  </si>
  <si>
    <t>ชั้นมัธยมศึกษาปีที่ 6/5</t>
  </si>
  <si>
    <t>จำนวนนักเรียนแขวนลอย</t>
  </si>
  <si>
    <t>จำนวนนักเรียนจริง</t>
  </si>
  <si>
    <t>นักเรียนแขวนลอย หมายถึง :</t>
  </si>
  <si>
    <t>ยังไม่มาเรียน แต่ ไม่ได้ยื่นคำขอลาออก</t>
  </si>
  <si>
    <t>นักเรียนที่ขาดเรียนนาน ติดตามแล้ว</t>
  </si>
  <si>
    <t>หมายเหตุ :-</t>
  </si>
  <si>
    <t>ให้กำหนดห้องนักเรียนเหล่านี้ไว้ที่ห้อง 20</t>
  </si>
  <si>
    <t>กษมา</t>
  </si>
  <si>
    <t>ชัยพร</t>
  </si>
  <si>
    <t>ชัยมงคล</t>
  </si>
  <si>
    <t>ณัฐพร</t>
  </si>
  <si>
    <t>ธนา</t>
  </si>
  <si>
    <t>ภูมิภัทร</t>
  </si>
  <si>
    <t>สิทธิพร</t>
  </si>
  <si>
    <t>สิรวิชญ์</t>
  </si>
  <si>
    <t>เอกราช</t>
  </si>
  <si>
    <t>ณัฐชยา</t>
  </si>
  <si>
    <t>ธิดารัตน์</t>
  </si>
  <si>
    <t>นันทิชา</t>
  </si>
  <si>
    <t>นันธิดา</t>
  </si>
  <si>
    <t>บุษยา</t>
  </si>
  <si>
    <t>ปิยะธิดา</t>
  </si>
  <si>
    <t>มณีรัตน์</t>
  </si>
  <si>
    <t>มัลธิกา</t>
  </si>
  <si>
    <t>วราภรณ์</t>
  </si>
  <si>
    <t>สุดารัตน์</t>
  </si>
  <si>
    <t>สุมิลตรา</t>
  </si>
  <si>
    <t>เสาวลักษณ์</t>
  </si>
  <si>
    <t>อารียา</t>
  </si>
  <si>
    <t>ชาติชาย</t>
  </si>
  <si>
    <t>ธนากร</t>
  </si>
  <si>
    <t>ปริญญา</t>
  </si>
  <si>
    <t>พรานทนง</t>
  </si>
  <si>
    <t>ภานุวัฒน์</t>
  </si>
  <si>
    <t>ศตวรรษ</t>
  </si>
  <si>
    <t>สุรศักดิ์</t>
  </si>
  <si>
    <t>อดิศักดิ์</t>
  </si>
  <si>
    <t>เกวลิน</t>
  </si>
  <si>
    <t>เกศวดี</t>
  </si>
  <si>
    <t>ชลธิชา</t>
  </si>
  <si>
    <t>นฤมล</t>
  </si>
  <si>
    <t>ประกายมาศ</t>
  </si>
  <si>
    <t>ปวีณา</t>
  </si>
  <si>
    <t>รัตติกาล</t>
  </si>
  <si>
    <t>วราพร</t>
  </si>
  <si>
    <t>สายชล</t>
  </si>
  <si>
    <t>สุภาพร</t>
  </si>
  <si>
    <t>เจษฎา</t>
  </si>
  <si>
    <t>นาวิน</t>
  </si>
  <si>
    <t>สุทธิพงษ์</t>
  </si>
  <si>
    <t>อดุลย์</t>
  </si>
  <si>
    <t>อัครพล</t>
  </si>
  <si>
    <t>เอกนรินทร์</t>
  </si>
  <si>
    <t>กรรณิการ์</t>
  </si>
  <si>
    <t>กานดา</t>
  </si>
  <si>
    <t>คณิตา</t>
  </si>
  <si>
    <t>ดวงสุดา</t>
  </si>
  <si>
    <t>ธิติมา</t>
  </si>
  <si>
    <t>นัททชา</t>
  </si>
  <si>
    <t>นิรชา</t>
  </si>
  <si>
    <t>พรทิพย์</t>
  </si>
  <si>
    <t>มินทิรา</t>
  </si>
  <si>
    <t>รัตนาภรณ์</t>
  </si>
  <si>
    <t>รุจิภา</t>
  </si>
  <si>
    <t>วรรณภา</t>
  </si>
  <si>
    <t>วีรวรรณ</t>
  </si>
  <si>
    <t>ศุภสันต์</t>
  </si>
  <si>
    <t>ศุภสุตา</t>
  </si>
  <si>
    <t>สุมิตรา</t>
  </si>
  <si>
    <t>สุวนันท์</t>
  </si>
  <si>
    <t>อัญมณี</t>
  </si>
  <si>
    <t>อายฎา</t>
  </si>
  <si>
    <t>อุไรภรณ์</t>
  </si>
  <si>
    <t>เจษฎาพร</t>
  </si>
  <si>
    <t>วิทิตย์</t>
  </si>
  <si>
    <t>สิทธิศักดิ์</t>
  </si>
  <si>
    <t>อนุสรณ์</t>
  </si>
  <si>
    <t>กวินทิพย์</t>
  </si>
  <si>
    <t>เกตุวลี</t>
  </si>
  <si>
    <t>พิมลพรรณ</t>
  </si>
  <si>
    <t>เฟื่องฟ้า</t>
  </si>
  <si>
    <t>ลลิตา</t>
  </si>
  <si>
    <t>ดารณีรัตน์</t>
  </si>
  <si>
    <t>กิติพัฒน์</t>
  </si>
  <si>
    <t>เทิดไท</t>
  </si>
  <si>
    <t>ธเนศ</t>
  </si>
  <si>
    <t>มนสิทธิ์</t>
  </si>
  <si>
    <t>ราเชน</t>
  </si>
  <si>
    <t>อนิรุจน์</t>
  </si>
  <si>
    <t>กาญจนี</t>
  </si>
  <si>
    <t>จินดารัตน์</t>
  </si>
  <si>
    <t>เจนนิษา</t>
  </si>
  <si>
    <t>ณหทัย</t>
  </si>
  <si>
    <t>นิรินทร</t>
  </si>
  <si>
    <t>สุปรียา</t>
  </si>
  <si>
    <t>จิรภัทร</t>
  </si>
  <si>
    <t>ชัยชนะ</t>
  </si>
  <si>
    <t>พาวุฒิ</t>
  </si>
  <si>
    <t>จุฑามาศ</t>
  </si>
  <si>
    <t>นราพร</t>
  </si>
  <si>
    <t>ปริชาติ</t>
  </si>
  <si>
    <t>มาตสุภา</t>
  </si>
  <si>
    <t>ศิริภา</t>
  </si>
  <si>
    <t>คัมภีร์</t>
  </si>
  <si>
    <t>ปรมัทร</t>
  </si>
  <si>
    <t>ธัญญลักษณ์</t>
  </si>
  <si>
    <t>รัชนี</t>
  </si>
  <si>
    <t>วิพาพร</t>
  </si>
  <si>
    <t>สิริวิมล</t>
  </si>
  <si>
    <t>สุธาริณี</t>
  </si>
  <si>
    <t>จิตรกร</t>
  </si>
  <si>
    <t>ทินกร</t>
  </si>
  <si>
    <t>ธนาวุฒิ</t>
  </si>
  <si>
    <t>ธีร์ธวัช</t>
  </si>
  <si>
    <t>พิษณุวัตร</t>
  </si>
  <si>
    <t>จันทร์หอม</t>
  </si>
  <si>
    <t>กิตติศักดิ์</t>
  </si>
  <si>
    <t>ปฏิภาณ</t>
  </si>
  <si>
    <t>บุญฤทธิ์</t>
  </si>
  <si>
    <t>โคตรปัญญา</t>
  </si>
  <si>
    <t>ลือชัย</t>
  </si>
  <si>
    <t>คุณสมบัติ</t>
  </si>
  <si>
    <t>ชายคำ</t>
  </si>
  <si>
    <t>สุนนท์</t>
  </si>
  <si>
    <t>แก้วกันหา</t>
  </si>
  <si>
    <t>กฤตภาส</t>
  </si>
  <si>
    <t>เพ็งพันธ์</t>
  </si>
  <si>
    <t>กฤตพร</t>
  </si>
  <si>
    <t>ศรีสถาน</t>
  </si>
  <si>
    <t>การุณ</t>
  </si>
  <si>
    <t>นุชสองพี่น้อง</t>
  </si>
  <si>
    <t>จักริน</t>
  </si>
  <si>
    <t>รูปใส</t>
  </si>
  <si>
    <t>ตรัยพิมาย</t>
  </si>
  <si>
    <t>ธรรมลี</t>
  </si>
  <si>
    <t>เทิดศักดิ์</t>
  </si>
  <si>
    <t>คุณละ</t>
  </si>
  <si>
    <t>มีเหมือน</t>
  </si>
  <si>
    <t>พีระยุทธ</t>
  </si>
  <si>
    <t>เผ่าผม</t>
  </si>
  <si>
    <t>แก้วลา</t>
  </si>
  <si>
    <t>ยุทธนา</t>
  </si>
  <si>
    <t>พึ่งพร้อม</t>
  </si>
  <si>
    <t>วิศรุต</t>
  </si>
  <si>
    <t>ชาวทองหลาง</t>
  </si>
  <si>
    <t>วันชนะ</t>
  </si>
  <si>
    <t>ศรีไชย</t>
  </si>
  <si>
    <t>ศักรินทร์</t>
  </si>
  <si>
    <t>ปุมเป้า</t>
  </si>
  <si>
    <t>ศุภากร</t>
  </si>
  <si>
    <t>สิงห์บล</t>
  </si>
  <si>
    <t>สุเมธ</t>
  </si>
  <si>
    <t>แก้วไชยศรี</t>
  </si>
  <si>
    <t>กฤติยากร</t>
  </si>
  <si>
    <t>ดวงจันทร์</t>
  </si>
  <si>
    <t>เกศแก้ว</t>
  </si>
  <si>
    <t>พิไชยวงศ์</t>
  </si>
  <si>
    <t>จิรพิญญา</t>
  </si>
  <si>
    <t>บุระเนตร</t>
  </si>
  <si>
    <t>จุฑารัตน์</t>
  </si>
  <si>
    <t>วงศอินทร์อยู่</t>
  </si>
  <si>
    <t>จิราภรณ์</t>
  </si>
  <si>
    <t>สุขสำราญ</t>
  </si>
  <si>
    <t>พันพินิจ</t>
  </si>
  <si>
    <t>ชนินันท์</t>
  </si>
  <si>
    <t>สังข์น้อย</t>
  </si>
  <si>
    <t>ชลิดา</t>
  </si>
  <si>
    <t>อุ่นวิเศษ</t>
  </si>
  <si>
    <t>ทิพย์วิภา</t>
  </si>
  <si>
    <t>สุนารัก</t>
  </si>
  <si>
    <t>สารโพคา</t>
  </si>
  <si>
    <t>พิยะดา</t>
  </si>
  <si>
    <t>การสอน</t>
  </si>
  <si>
    <t>ฝนทิพย์</t>
  </si>
  <si>
    <t>พันธบุตร</t>
  </si>
  <si>
    <t>พรรพษา</t>
  </si>
  <si>
    <t>หม่อมเหมาะ</t>
  </si>
  <si>
    <t>สุธิตา</t>
  </si>
  <si>
    <t>สำราญวงศ์</t>
  </si>
  <si>
    <t>สุนิตา</t>
  </si>
  <si>
    <t>แก้วอุดร</t>
  </si>
  <si>
    <t>อนงค์พร</t>
  </si>
  <si>
    <t>พิทักษ์</t>
  </si>
  <si>
    <t>อินทิรา</t>
  </si>
  <si>
    <t>ศิรินา</t>
  </si>
  <si>
    <t>คันธรส</t>
  </si>
  <si>
    <t>นันทวัฒน์</t>
  </si>
  <si>
    <t>นาวัน</t>
  </si>
  <si>
    <t>นุติ</t>
  </si>
  <si>
    <t>ต้นภูบาล</t>
  </si>
  <si>
    <t>พงศ์เพชร</t>
  </si>
  <si>
    <t>หมั่นหินราช</t>
  </si>
  <si>
    <t>ไพรพนา</t>
  </si>
  <si>
    <t>ลาผม</t>
  </si>
  <si>
    <t>ชาคริต</t>
  </si>
  <si>
    <t>แสนบุญศิริ</t>
  </si>
  <si>
    <t>ถนอมศักดิ์</t>
  </si>
  <si>
    <t>ลานาง</t>
  </si>
  <si>
    <t>วิทวัส</t>
  </si>
  <si>
    <t>แสนอุบล</t>
  </si>
  <si>
    <t>วรโชติ</t>
  </si>
  <si>
    <t>อินทรสิทธิ์</t>
  </si>
  <si>
    <t>ศุภกฤต</t>
  </si>
  <si>
    <t>นามิ่งขวัญ</t>
  </si>
  <si>
    <t>สุทธินัย</t>
  </si>
  <si>
    <t>เมืองพราม</t>
  </si>
  <si>
    <t>สุทธิพจน์</t>
  </si>
  <si>
    <t>ยันตะพันธ์</t>
  </si>
  <si>
    <t>กนกอร</t>
  </si>
  <si>
    <t>นอใหม่</t>
  </si>
  <si>
    <t>จันทร์ธิดา</t>
  </si>
  <si>
    <t>ภักดีทา</t>
  </si>
  <si>
    <t>คำพร</t>
  </si>
  <si>
    <t>ไปรยา</t>
  </si>
  <si>
    <t>มีเพียร</t>
  </si>
  <si>
    <t>ปิยนัฐ</t>
  </si>
  <si>
    <t>เพ็ญนภา</t>
  </si>
  <si>
    <t>ชัยหาเทพ</t>
  </si>
  <si>
    <t>วิมลมณี</t>
  </si>
  <si>
    <t>คำสีเมือง</t>
  </si>
  <si>
    <t>วิยะดา</t>
  </si>
  <si>
    <t>ทับทิมใส</t>
  </si>
  <si>
    <t>วิภาดา</t>
  </si>
  <si>
    <t>ผุยทา</t>
  </si>
  <si>
    <t>สุธิศา</t>
  </si>
  <si>
    <t>ภารพันธ์</t>
  </si>
  <si>
    <t>อรัญญา</t>
  </si>
  <si>
    <t>ภูคงน้ำ</t>
  </si>
  <si>
    <t>อภิญญา</t>
  </si>
  <si>
    <t>คำพิมพ์</t>
  </si>
  <si>
    <t>อาริสา</t>
  </si>
  <si>
    <t>งอกงาม</t>
  </si>
  <si>
    <t>เหมือนทอง</t>
  </si>
  <si>
    <t>ขุนพรม</t>
  </si>
  <si>
    <t>ปุ้งคำข้าว</t>
  </si>
  <si>
    <t>ตันวันดี</t>
  </si>
  <si>
    <t>แสนพันนา</t>
  </si>
  <si>
    <t>โภคทรัพย์</t>
  </si>
  <si>
    <t>ระวันสุ</t>
  </si>
  <si>
    <t>ขจรศิกดิ์</t>
  </si>
  <si>
    <t>มะธิมา</t>
  </si>
  <si>
    <t>ปากดีสี</t>
  </si>
  <si>
    <t>บุญไสย</t>
  </si>
  <si>
    <t>แสนดวง</t>
  </si>
  <si>
    <t>บุญบาง</t>
  </si>
  <si>
    <t>ทองจันทา</t>
  </si>
  <si>
    <t>ขุมทรัพย์</t>
  </si>
  <si>
    <t>เจริญมาตร</t>
  </si>
  <si>
    <t>วรรณโสภา</t>
  </si>
  <si>
    <t>คุ้มเขต</t>
  </si>
  <si>
    <t>ไฮวัง</t>
  </si>
  <si>
    <t>พรมเภา</t>
  </si>
  <si>
    <t>รักษาภักดี</t>
  </si>
  <si>
    <t>ปักสังคะเนย์</t>
  </si>
  <si>
    <t>หารศึก</t>
  </si>
  <si>
    <t>พันธ์สุวรรณ</t>
  </si>
  <si>
    <t>ประภัสสร</t>
  </si>
  <si>
    <t>ชินเนหันหา</t>
  </si>
  <si>
    <t>ศรีหาผล</t>
  </si>
  <si>
    <t>โพนฉลาด</t>
  </si>
  <si>
    <t>จิตธรรม</t>
  </si>
  <si>
    <t>ปฏิมากรณ์</t>
  </si>
  <si>
    <t>ธงอาษา</t>
  </si>
  <si>
    <t>วรรณดี</t>
  </si>
  <si>
    <t>หูมดา</t>
  </si>
  <si>
    <t>พงษ์พันธ์</t>
  </si>
  <si>
    <t>วงค์อินทร์อยู่</t>
  </si>
  <si>
    <t>พิเนตร</t>
  </si>
  <si>
    <t>มีม้วน</t>
  </si>
  <si>
    <t>ธวัช</t>
  </si>
  <si>
    <t>ชัยสา</t>
  </si>
  <si>
    <t>ฤทธิชัย</t>
  </si>
  <si>
    <t>โสภาจร</t>
  </si>
  <si>
    <t>อัมพร</t>
  </si>
  <si>
    <t>สะมันนับ</t>
  </si>
  <si>
    <t>พรรัตน์</t>
  </si>
  <si>
    <t>สุภานัน</t>
  </si>
  <si>
    <t>สิงห์ไชย</t>
  </si>
  <si>
    <t>วสันต์</t>
  </si>
  <si>
    <t>งามหมั่น</t>
  </si>
  <si>
    <t>ชินกร</t>
  </si>
  <si>
    <t>ธนาคาร</t>
  </si>
  <si>
    <t>สินมาก</t>
  </si>
  <si>
    <t>ทองดี</t>
  </si>
  <si>
    <t>นภัส</t>
  </si>
  <si>
    <t>ศรีปดี</t>
  </si>
  <si>
    <t>นาถวัฒน์</t>
  </si>
  <si>
    <t>ไชยมณี</t>
  </si>
  <si>
    <t>เนตรชนก</t>
  </si>
  <si>
    <t>หงษาคำ</t>
  </si>
  <si>
    <t>พีรพัฒน์</t>
  </si>
  <si>
    <t>อัตรสาร</t>
  </si>
  <si>
    <t>ศรัณย์</t>
  </si>
  <si>
    <t>ทองริด</t>
  </si>
  <si>
    <t>อรรถพล</t>
  </si>
  <si>
    <t>แสนจันทร์</t>
  </si>
  <si>
    <t>กมลลักษณ์</t>
  </si>
  <si>
    <t>สีบุรมย์</t>
  </si>
  <si>
    <t>กัญยารัตน์</t>
  </si>
  <si>
    <t>สารพันธ์</t>
  </si>
  <si>
    <t>ผ่องแผ้ว</t>
  </si>
  <si>
    <t>จุฬารัตน์</t>
  </si>
  <si>
    <t>ชุตติมา</t>
  </si>
  <si>
    <t>ศรีวิชา</t>
  </si>
  <si>
    <t>กองแก้ว</t>
  </si>
  <si>
    <t>ณัฐมน</t>
  </si>
  <si>
    <t>ทิพย์สุดา</t>
  </si>
  <si>
    <t>ใจกล้า</t>
  </si>
  <si>
    <t>บุษบา</t>
  </si>
  <si>
    <t>กุลากุล</t>
  </si>
  <si>
    <t>ปัญจรัตน์</t>
  </si>
  <si>
    <t>กัญญา</t>
  </si>
  <si>
    <t>ภัททิยา</t>
  </si>
  <si>
    <t>พานเหนือ</t>
  </si>
  <si>
    <t>ภัทราวดี</t>
  </si>
  <si>
    <t>หล้าคำภา</t>
  </si>
  <si>
    <t>มณีพร</t>
  </si>
  <si>
    <t>วนาพร</t>
  </si>
  <si>
    <t>ผลพล</t>
  </si>
  <si>
    <t>สุจิตตรา</t>
  </si>
  <si>
    <t>น้อยตาแสง</t>
  </si>
  <si>
    <t>สุภาวดี</t>
  </si>
  <si>
    <t>สุรีพร</t>
  </si>
  <si>
    <t>เคนพุทธา</t>
  </si>
  <si>
    <t>อัจฉรา</t>
  </si>
  <si>
    <t>มัครมย์</t>
  </si>
  <si>
    <t>ชาญวิทย์</t>
  </si>
  <si>
    <t>พึ่งพรม</t>
  </si>
  <si>
    <t>ธนภัทร</t>
  </si>
  <si>
    <t>เรืองลวน</t>
  </si>
  <si>
    <t>ธีรภัทร</t>
  </si>
  <si>
    <t>ทองจันทร์</t>
  </si>
  <si>
    <t>พีรวัตน์</t>
  </si>
  <si>
    <t>สุพร</t>
  </si>
  <si>
    <t>ศิริลาภ</t>
  </si>
  <si>
    <t>ราชวัติ</t>
  </si>
  <si>
    <t>แสนอภัย</t>
  </si>
  <si>
    <t>วัณณุวรรธน์</t>
  </si>
  <si>
    <t>ศักดิ์สิทธิ์</t>
  </si>
  <si>
    <t>สร้อยสุข</t>
  </si>
  <si>
    <t>กฤษราวรรณ</t>
  </si>
  <si>
    <t>เขียวสุกร</t>
  </si>
  <si>
    <t>ดุษฎี</t>
  </si>
  <si>
    <t>นามภูมี</t>
  </si>
  <si>
    <t>อภิราภ์</t>
  </si>
  <si>
    <t>คูกะสังข์</t>
  </si>
  <si>
    <t>อาทิตยา</t>
  </si>
  <si>
    <t>จันทมาลา</t>
  </si>
  <si>
    <t>นามเดช</t>
  </si>
  <si>
    <t>ธนวัฒน์</t>
  </si>
  <si>
    <t>ศรีบุญเรือง</t>
  </si>
  <si>
    <t>ธีรพัฒน์</t>
  </si>
  <si>
    <t>ธีรวุฒิ</t>
  </si>
  <si>
    <t>อุ้ยวงค์</t>
  </si>
  <si>
    <t>พศวีร์</t>
  </si>
  <si>
    <t>พีระภัทร</t>
  </si>
  <si>
    <t>นาสมปอง</t>
  </si>
  <si>
    <t>อัฐพล</t>
  </si>
  <si>
    <t>ขวัญเรือน</t>
  </si>
  <si>
    <t>แก้วละลัย</t>
  </si>
  <si>
    <t>ญาณิศา</t>
  </si>
  <si>
    <t>เขจรวงศ์</t>
  </si>
  <si>
    <t>ยลลดา</t>
  </si>
  <si>
    <t>พันธุ์กาง</t>
  </si>
  <si>
    <t>โศภิตา</t>
  </si>
  <si>
    <t>สุนารักษ์</t>
  </si>
  <si>
    <t>สลิลทิพย์</t>
  </si>
  <si>
    <t>ไกลสอน</t>
  </si>
  <si>
    <t>สุฑารัตน์</t>
  </si>
  <si>
    <t>เสริมเหลา</t>
  </si>
  <si>
    <t>อัญชริดา</t>
  </si>
  <si>
    <t>กองดวง</t>
  </si>
  <si>
    <t>ใบเฟิร์น</t>
  </si>
  <si>
    <t>จูประเสริฐ</t>
  </si>
  <si>
    <t>กาญดารา</t>
  </si>
  <si>
    <t>แสงรี</t>
  </si>
  <si>
    <t>ทิพวรรณ</t>
  </si>
  <si>
    <t>นันแก้ว</t>
  </si>
  <si>
    <t>สีลารักษ์</t>
  </si>
  <si>
    <t>เกรียงศักดิ์</t>
  </si>
  <si>
    <t>จารุพัฒน์</t>
  </si>
  <si>
    <t>ปัตภี</t>
  </si>
  <si>
    <t>ชินวัตร</t>
  </si>
  <si>
    <t>ปักสังคะเณย์</t>
  </si>
  <si>
    <t>เด่นภูมิ</t>
  </si>
  <si>
    <t>แสนณรงค์</t>
  </si>
  <si>
    <t>บัวไชยสิทธิ์</t>
  </si>
  <si>
    <t>ธิติกร</t>
  </si>
  <si>
    <t>เมืองปาก</t>
  </si>
  <si>
    <t>นันทพล</t>
  </si>
  <si>
    <t>ศรีสุธรรม</t>
  </si>
  <si>
    <t>เปาโล</t>
  </si>
  <si>
    <t>โล่ห์คำ</t>
  </si>
  <si>
    <t>พิดล</t>
  </si>
  <si>
    <t>มูลพรม</t>
  </si>
  <si>
    <t>วัชระชัย</t>
  </si>
  <si>
    <t>วีระชน</t>
  </si>
  <si>
    <t>กัลยาณี</t>
  </si>
  <si>
    <t>นริศรา</t>
  </si>
  <si>
    <t>คงชื่น</t>
  </si>
  <si>
    <t>ภานัดดา</t>
  </si>
  <si>
    <t>วันโท</t>
  </si>
  <si>
    <t>ภานุมาศ</t>
  </si>
  <si>
    <t>ลึกใหญ่</t>
  </si>
  <si>
    <t>รัตน์ติกาน</t>
  </si>
  <si>
    <t>พัดใส</t>
  </si>
  <si>
    <t>เสวิกา</t>
  </si>
  <si>
    <t>จงกลนี</t>
  </si>
  <si>
    <t>ปัดทุมมา</t>
  </si>
  <si>
    <t>กนกวรรณ</t>
  </si>
  <si>
    <t>โคตรอุธร</t>
  </si>
  <si>
    <t>อัษฎา</t>
  </si>
  <si>
    <t>โคธิเสน</t>
  </si>
  <si>
    <t>ดีทองหลาง</t>
  </si>
  <si>
    <t>อภิวัฒน์</t>
  </si>
  <si>
    <t>นาเวียง</t>
  </si>
  <si>
    <t>ทุมปัดชา</t>
  </si>
  <si>
    <t>บุตรโคษา</t>
  </si>
  <si>
    <t>คำลือฤทธิ์</t>
  </si>
  <si>
    <t>ไชยสุระ</t>
  </si>
  <si>
    <t>มะลิเลย</t>
  </si>
  <si>
    <t>อินใหญ่</t>
  </si>
  <si>
    <t>บุญค้ำ</t>
  </si>
  <si>
    <t>ศรีหาพุฒ</t>
  </si>
  <si>
    <t>ศรีวงษ์</t>
  </si>
  <si>
    <t>ฤทธิธรรม</t>
  </si>
  <si>
    <t>เผือดนอก</t>
  </si>
  <si>
    <t>ศราวุฒิ</t>
  </si>
  <si>
    <t>นันแพง</t>
  </si>
  <si>
    <t>มุงคุณโคตร</t>
  </si>
  <si>
    <t>ออระวอน</t>
  </si>
  <si>
    <t>ปาริวัตร</t>
  </si>
  <si>
    <t>กาญบุตร</t>
  </si>
  <si>
    <t>นายเดชมงคล</t>
  </si>
  <si>
    <t>หล้าจันทะ</t>
  </si>
  <si>
    <t>แก้วชัยศรี</t>
  </si>
  <si>
    <t>สีหาขันธ์</t>
  </si>
  <si>
    <t>หอมบุญมา</t>
  </si>
  <si>
    <t>สุขแช่ม</t>
  </si>
  <si>
    <t>แก้วพิมพา</t>
  </si>
  <si>
    <t>นีรนุช</t>
  </si>
  <si>
    <t>ประชุม</t>
  </si>
  <si>
    <t>โประวะ</t>
  </si>
  <si>
    <t>แสงเชื้อพ่อ</t>
  </si>
  <si>
    <t>เสนาไชย</t>
  </si>
  <si>
    <t>มุลคำเกตุ</t>
  </si>
  <si>
    <t>ปินะถา</t>
  </si>
  <si>
    <t>นรสาร</t>
  </si>
  <si>
    <t>ชัยลับ</t>
  </si>
  <si>
    <t>ศรีหาพล</t>
  </si>
  <si>
    <t>ปาระทา</t>
  </si>
  <si>
    <t>ชนิสรา</t>
  </si>
  <si>
    <t>สีดา</t>
  </si>
  <si>
    <t>ภาณุเทพ</t>
  </si>
  <si>
    <t>ชลสิทธิ์</t>
  </si>
  <si>
    <t>สุขหา</t>
  </si>
  <si>
    <t>สุธาธินี</t>
  </si>
  <si>
    <t>วงค์ษา</t>
  </si>
  <si>
    <t>กวินท์</t>
  </si>
  <si>
    <t>แสนโสม</t>
  </si>
  <si>
    <t>ณัฐพล</t>
  </si>
  <si>
    <t>ดวงประทุม</t>
  </si>
  <si>
    <t>ธนพัฒน์</t>
  </si>
  <si>
    <t>ชาววาปี</t>
  </si>
  <si>
    <t>ศรีจันทร์</t>
  </si>
  <si>
    <t>ธีรโชติ</t>
  </si>
  <si>
    <t>รัชนีย์</t>
  </si>
  <si>
    <t>นิธิภัทร์</t>
  </si>
  <si>
    <t>จันทร์รอด</t>
  </si>
  <si>
    <t>ภัทรพล</t>
  </si>
  <si>
    <t>อัฒจักร</t>
  </si>
  <si>
    <t>มติมนต์</t>
  </si>
  <si>
    <t>ยศกร</t>
  </si>
  <si>
    <t>สัจจะ</t>
  </si>
  <si>
    <t>สุรเชษฐ์</t>
  </si>
  <si>
    <t>เพ็งรัตน์</t>
  </si>
  <si>
    <t>เสกสรร</t>
  </si>
  <si>
    <t>ปัจษาจันทร์</t>
  </si>
  <si>
    <t>อัษฎางค์</t>
  </si>
  <si>
    <t>อาจโยธา</t>
  </si>
  <si>
    <t>กรพิน</t>
  </si>
  <si>
    <t>พรมเมือง</t>
  </si>
  <si>
    <t>ไข่ดาว</t>
  </si>
  <si>
    <t>มาชา</t>
  </si>
  <si>
    <t>จิตฎาภรณ์</t>
  </si>
  <si>
    <t>จิรนันท์</t>
  </si>
  <si>
    <t>ใจประสาท</t>
  </si>
  <si>
    <t>ชญดา</t>
  </si>
  <si>
    <t>ไลยขะ</t>
  </si>
  <si>
    <t>ณัฏฐาวดี</t>
  </si>
  <si>
    <t>ณัฐภร</t>
  </si>
  <si>
    <t>มุนแข็ง</t>
  </si>
  <si>
    <t>สุภาพรม</t>
  </si>
  <si>
    <t>ปนัดดา</t>
  </si>
  <si>
    <t>น้อมวงค์</t>
  </si>
  <si>
    <t>ประภัสรา</t>
  </si>
  <si>
    <t>ปาริชาติ</t>
  </si>
  <si>
    <t>คำนุช</t>
  </si>
  <si>
    <t>มุขดา</t>
  </si>
  <si>
    <t>ภาคี</t>
  </si>
  <si>
    <t>ลดาวัลย์</t>
  </si>
  <si>
    <t>สมทอง</t>
  </si>
  <si>
    <t>เงินดี</t>
  </si>
  <si>
    <t>ศรีสุดา</t>
  </si>
  <si>
    <t>สร้อยกลาง</t>
  </si>
  <si>
    <t>ศิรัญญา</t>
  </si>
  <si>
    <t>บำรุงเพชร</t>
  </si>
  <si>
    <t>โสภิตา</t>
  </si>
  <si>
    <t>อัยรดา</t>
  </si>
  <si>
    <t>จันทร์แจ่ม</t>
  </si>
  <si>
    <t>กิตติภพ</t>
  </si>
  <si>
    <t>จักรพันธ์</t>
  </si>
  <si>
    <t>จารุวัตร</t>
  </si>
  <si>
    <t>สานุทัด</t>
  </si>
  <si>
    <t>จีระศักดิ์</t>
  </si>
  <si>
    <t>ทวีคูณ</t>
  </si>
  <si>
    <t>ฉัตรดนัย</t>
  </si>
  <si>
    <t>แสนสุริวงษ์</t>
  </si>
  <si>
    <t>ณัฐวุฒิ</t>
  </si>
  <si>
    <t>สิงโง</t>
  </si>
  <si>
    <t>ธนวัชร์</t>
  </si>
  <si>
    <t>สีตาชัย</t>
  </si>
  <si>
    <t>ศรีษะเกษ</t>
  </si>
  <si>
    <t>ศรีหะไตร</t>
  </si>
  <si>
    <t>ธรรณศธร</t>
  </si>
  <si>
    <t>สายภา</t>
  </si>
  <si>
    <t>นพพร</t>
  </si>
  <si>
    <t>ศรีมี</t>
  </si>
  <si>
    <t>ปฏิพัตร์</t>
  </si>
  <si>
    <t>ปรเมศวร์</t>
  </si>
  <si>
    <t>พลพล</t>
  </si>
  <si>
    <t>คำพวงชัย</t>
  </si>
  <si>
    <t>พิชิตชัย</t>
  </si>
  <si>
    <t>นันทะนางกลู</t>
  </si>
  <si>
    <t>พุฒิพร</t>
  </si>
  <si>
    <t>แสนโบราณ</t>
  </si>
  <si>
    <t>วัชรินทร์</t>
  </si>
  <si>
    <t>แซ่ฉั้ง</t>
  </si>
  <si>
    <t>กิตติยา</t>
  </si>
  <si>
    <t>เกตน์สีรีย์</t>
  </si>
  <si>
    <t>พรมศรี</t>
  </si>
  <si>
    <t>ขนิษฐา</t>
  </si>
  <si>
    <t>ประสมพล</t>
  </si>
  <si>
    <t>จันทกานติ์</t>
  </si>
  <si>
    <t>ผลาโชติ</t>
  </si>
  <si>
    <t>ญานี</t>
  </si>
  <si>
    <t>ศรีสองฟ้า</t>
  </si>
  <si>
    <t>ฐิติมา</t>
  </si>
  <si>
    <t>สีขุ่ย</t>
  </si>
  <si>
    <t>ตะวัน</t>
  </si>
  <si>
    <t>ภูกำเนิด</t>
  </si>
  <si>
    <t>นัฐชา</t>
  </si>
  <si>
    <t>ขันธ์โท</t>
  </si>
  <si>
    <t>ปรานสิญา</t>
  </si>
  <si>
    <t>ชัยศรีหา</t>
  </si>
  <si>
    <t>ปิยธิดา</t>
  </si>
  <si>
    <t>ศรีพั่ว</t>
  </si>
  <si>
    <t>ใบทูน</t>
  </si>
  <si>
    <t>สายบัว</t>
  </si>
  <si>
    <t>ภราดร</t>
  </si>
  <si>
    <t>ภูมิมรินทร์</t>
  </si>
  <si>
    <t>กาสัง</t>
  </si>
  <si>
    <t>มังกร</t>
  </si>
  <si>
    <t>วงค์สีชา</t>
  </si>
  <si>
    <t>รัชภูมิ</t>
  </si>
  <si>
    <t>พรมนัด</t>
  </si>
  <si>
    <t>รุ่งเรือง</t>
  </si>
  <si>
    <t>วรรณธงชัย</t>
  </si>
  <si>
    <t>ศิริสุวรรณ</t>
  </si>
  <si>
    <t>วิชยุตม์</t>
  </si>
  <si>
    <t>ศรีสร้อย</t>
  </si>
  <si>
    <t>ศิรวิทย์</t>
  </si>
  <si>
    <t>สุวรรณะ</t>
  </si>
  <si>
    <t>สหรัฐ</t>
  </si>
  <si>
    <t>สีละ</t>
  </si>
  <si>
    <t>สุธิมนต์</t>
  </si>
  <si>
    <t>นันทาธิราช</t>
  </si>
  <si>
    <t>สุรภัทร</t>
  </si>
  <si>
    <t>แสงเจริญ</t>
  </si>
  <si>
    <t>อติชาติ</t>
  </si>
  <si>
    <t>ศรีประทุม</t>
  </si>
  <si>
    <t>อนุชัย</t>
  </si>
  <si>
    <t>จบศรี</t>
  </si>
  <si>
    <t>อนุพงษ์</t>
  </si>
  <si>
    <t>อนุวรรตน์</t>
  </si>
  <si>
    <t>อรรถพร</t>
  </si>
  <si>
    <t>แชนงาม</t>
  </si>
  <si>
    <t>พัชรพร</t>
  </si>
  <si>
    <t>ขอนเต็ง</t>
  </si>
  <si>
    <t>พัชริดา</t>
  </si>
  <si>
    <t>รื่นฤดี</t>
  </si>
  <si>
    <t>เคนภูมิ</t>
  </si>
  <si>
    <t>รุจิรา</t>
  </si>
  <si>
    <t>พันมหา</t>
  </si>
  <si>
    <t>วรัญญา</t>
  </si>
  <si>
    <t>เรืองชัย</t>
  </si>
  <si>
    <t>วิราภรณ์</t>
  </si>
  <si>
    <t>อระสิงห์</t>
  </si>
  <si>
    <t>ศศิมาพร</t>
  </si>
  <si>
    <t>แบบทัน</t>
  </si>
  <si>
    <t>สิรินดา</t>
  </si>
  <si>
    <t>อารีรัตน์</t>
  </si>
  <si>
    <t>พุทธมาตย์</t>
  </si>
  <si>
    <t>กัลยรัตน์</t>
  </si>
  <si>
    <t>แสงกล้า</t>
  </si>
  <si>
    <t>ภูมิคอนสาร</t>
  </si>
  <si>
    <t>อนุภัทร</t>
  </si>
  <si>
    <t>เอมมิกา</t>
  </si>
  <si>
    <t>เสาะสูงเนิน</t>
  </si>
  <si>
    <t>เขตตะวัน</t>
  </si>
  <si>
    <t>แก้ววงษา</t>
  </si>
  <si>
    <t>สุจิตรา</t>
  </si>
  <si>
    <t>จันทร์เรือง</t>
  </si>
  <si>
    <t>พรประภา</t>
  </si>
  <si>
    <t>แก้วหาญ</t>
  </si>
  <si>
    <t>ณพวรรษ</t>
  </si>
  <si>
    <t>นาเมือง</t>
  </si>
  <si>
    <t>จิรวัตร</t>
  </si>
  <si>
    <t>แก้วลอดหล้า</t>
  </si>
  <si>
    <t>กิจติการ</t>
  </si>
  <si>
    <t>คำวงษา</t>
  </si>
  <si>
    <t>ลารังสิทธิ์</t>
  </si>
  <si>
    <t>ภูขะมา</t>
  </si>
  <si>
    <t>แก้วจันทร์เพ็ง</t>
  </si>
  <si>
    <t>ปาวรรณโน</t>
  </si>
  <si>
    <t>แร่ทอง</t>
  </si>
  <si>
    <t>ศรีวงษา</t>
  </si>
  <si>
    <t>พัชรรินทร์</t>
  </si>
  <si>
    <t>กัญญาชาติ</t>
  </si>
  <si>
    <t>มุ่งทอง</t>
  </si>
  <si>
    <t>ทองใบ</t>
  </si>
  <si>
    <t>วังคีรี</t>
  </si>
  <si>
    <t>นิมาลา</t>
  </si>
  <si>
    <t>พันธ์ศรี</t>
  </si>
  <si>
    <t>เฉลิมพงค์</t>
  </si>
  <si>
    <t>แสงจิตร</t>
  </si>
  <si>
    <t>แพงศรี</t>
  </si>
  <si>
    <t>ทองมาก</t>
  </si>
  <si>
    <t>ฝังคุณรัก</t>
  </si>
  <si>
    <t>เปมานุวัฒน์</t>
  </si>
  <si>
    <t>บัวลอย</t>
  </si>
  <si>
    <t>โสภาพ</t>
  </si>
  <si>
    <t>บุญชิด</t>
  </si>
  <si>
    <t>ศิริศักดิ์</t>
  </si>
  <si>
    <t>พะตะเพ็ง</t>
  </si>
  <si>
    <t>อนุชา</t>
  </si>
  <si>
    <t>หันตุลา</t>
  </si>
  <si>
    <t>อิทธิพล</t>
  </si>
  <si>
    <t>สุภกานต์</t>
  </si>
  <si>
    <t>นักเทศ</t>
  </si>
  <si>
    <t>คล่องแคล่ว</t>
  </si>
  <si>
    <t>อังคณา</t>
  </si>
  <si>
    <t>บัวคำ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</si>
</sst>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5" formatCode="_-* #,##0_-;\-* #,##0_-;_-* &quot;-&quot;??_-;_-@_-"/>
    <numFmt numFmtId="173" formatCode="&quot;$&quot;#,##0;[Red]\-&quot;$&quot;#,##0"/>
    <numFmt numFmtId="174" formatCode="&quot;$&quot;#,##0.00;[Red]\-&quot;$&quot;#,##0.00"/>
  </numFmts>
  <fonts count="38" x14ac:knownFonts="1">
    <font>
      <sz val="16"/>
      <name val="Angsana New"/>
      <charset val="222"/>
    </font>
    <font>
      <sz val="16"/>
      <name val="Angsana New"/>
      <family val="1"/>
    </font>
    <font>
      <sz val="16"/>
      <color indexed="8"/>
      <name val="Angsana New"/>
      <family val="2"/>
      <charset val="222"/>
    </font>
    <font>
      <sz val="16"/>
      <color indexed="9"/>
      <name val="Angsana New"/>
      <family val="2"/>
      <charset val="222"/>
    </font>
    <font>
      <b/>
      <sz val="10"/>
      <name val="MS Sans Serif"/>
      <family val="2"/>
      <charset val="222"/>
    </font>
    <font>
      <sz val="7"/>
      <name val="Small Fonts"/>
      <family val="2"/>
    </font>
    <font>
      <b/>
      <sz val="16"/>
      <color indexed="52"/>
      <name val="Angsana New"/>
      <family val="2"/>
      <charset val="222"/>
    </font>
    <font>
      <sz val="16"/>
      <color indexed="10"/>
      <name val="Angsana New"/>
      <family val="2"/>
      <charset val="222"/>
    </font>
    <font>
      <i/>
      <sz val="16"/>
      <color indexed="23"/>
      <name val="Angsana New"/>
      <family val="2"/>
      <charset val="222"/>
    </font>
    <font>
      <b/>
      <sz val="18"/>
      <color indexed="56"/>
      <name val="Tahoma"/>
      <family val="2"/>
      <charset val="222"/>
    </font>
    <font>
      <b/>
      <sz val="16"/>
      <color indexed="9"/>
      <name val="Angsana New"/>
      <family val="2"/>
      <charset val="222"/>
    </font>
    <font>
      <sz val="16"/>
      <color indexed="52"/>
      <name val="Angsana New"/>
      <family val="2"/>
      <charset val="222"/>
    </font>
    <font>
      <sz val="16"/>
      <color indexed="17"/>
      <name val="Angsana New"/>
      <family val="2"/>
      <charset val="222"/>
    </font>
    <font>
      <sz val="10"/>
      <name val="Arial"/>
      <family val="2"/>
    </font>
    <font>
      <sz val="16"/>
      <color indexed="62"/>
      <name val="Angsana New"/>
      <family val="2"/>
      <charset val="222"/>
    </font>
    <font>
      <sz val="16"/>
      <color indexed="60"/>
      <name val="Angsana New"/>
      <family val="2"/>
      <charset val="222"/>
    </font>
    <font>
      <b/>
      <sz val="16"/>
      <color indexed="8"/>
      <name val="Angsana New"/>
      <family val="2"/>
      <charset val="222"/>
    </font>
    <font>
      <sz val="16"/>
      <color indexed="20"/>
      <name val="Angsana New"/>
      <family val="2"/>
      <charset val="222"/>
    </font>
    <font>
      <b/>
      <sz val="16"/>
      <color indexed="63"/>
      <name val="Angsana New"/>
      <family val="2"/>
      <charset val="222"/>
    </font>
    <font>
      <b/>
      <sz val="15"/>
      <color indexed="56"/>
      <name val="Angsana New"/>
      <family val="2"/>
      <charset val="222"/>
    </font>
    <font>
      <b/>
      <sz val="13"/>
      <color indexed="56"/>
      <name val="Angsana New"/>
      <family val="2"/>
      <charset val="222"/>
    </font>
    <font>
      <b/>
      <sz val="11"/>
      <color indexed="56"/>
      <name val="Angsana New"/>
      <family val="2"/>
      <charset val="222"/>
    </font>
    <font>
      <b/>
      <sz val="11"/>
      <color indexed="18"/>
      <name val="Microsoft Sans Serif"/>
      <family val="2"/>
    </font>
    <font>
      <sz val="11"/>
      <color indexed="12"/>
      <name val="Microsoft Sans Serif"/>
      <family val="2"/>
    </font>
    <font>
      <sz val="11"/>
      <color indexed="18"/>
      <name val="Microsoft Sans Serif"/>
      <family val="2"/>
    </font>
    <font>
      <sz val="8"/>
      <name val="Angsana New"/>
      <family val="2"/>
      <charset val="222"/>
    </font>
    <font>
      <sz val="11"/>
      <color indexed="59"/>
      <name val="Microsoft Sans Serif"/>
      <family val="2"/>
    </font>
    <font>
      <sz val="11"/>
      <color indexed="17"/>
      <name val="Microsoft Sans Serif"/>
      <family val="2"/>
    </font>
    <font>
      <b/>
      <sz val="11"/>
      <color indexed="17"/>
      <name val="Microsoft Sans Serif"/>
      <family val="2"/>
    </font>
    <font>
      <sz val="10"/>
      <color indexed="17"/>
      <name val="Microsoft Sans Serif"/>
      <family val="2"/>
    </font>
    <font>
      <u/>
      <sz val="11"/>
      <color indexed="12"/>
      <name val="Microsoft Sans Serif"/>
      <family val="2"/>
    </font>
    <font>
      <sz val="10"/>
      <color indexed="18"/>
      <name val="Microsoft Sans Serif"/>
      <family val="2"/>
    </font>
    <font>
      <sz val="11"/>
      <color indexed="14"/>
      <name val="Microsoft Sans Serif"/>
      <family val="2"/>
    </font>
    <font>
      <sz val="10"/>
      <color indexed="9"/>
      <name val="Microsoft Sans Serif"/>
      <family val="2"/>
    </font>
    <font>
      <sz val="11"/>
      <color indexed="44"/>
      <name val="Microsoft Sans Serif"/>
      <family val="2"/>
    </font>
    <font>
      <sz val="10"/>
      <name val="MS Sans Serif"/>
      <family val="2"/>
      <charset val="222"/>
    </font>
    <font>
      <sz val="8"/>
      <color rgb="FFFF0000"/>
      <name val="Microsoft Sans Serif"/>
      <family val="2"/>
    </font>
    <font>
      <sz val="8"/>
      <color rgb="FF085108"/>
      <name val="Microsoft Sans Serif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47"/>
      </left>
      <right style="thin">
        <color indexed="47"/>
      </right>
      <top style="thin">
        <color indexed="47"/>
      </top>
      <bottom style="thin">
        <color indexed="47"/>
      </bottom>
      <diagonal/>
    </border>
    <border>
      <left style="thin">
        <color indexed="52"/>
      </left>
      <right style="thin">
        <color indexed="52"/>
      </right>
      <top style="thin">
        <color indexed="52"/>
      </top>
      <bottom style="thin">
        <color indexed="52"/>
      </bottom>
      <diagonal/>
    </border>
    <border>
      <left style="medium">
        <color indexed="51"/>
      </left>
      <right style="thin">
        <color indexed="52"/>
      </right>
      <top style="thin">
        <color indexed="52"/>
      </top>
      <bottom style="thin">
        <color indexed="52"/>
      </bottom>
      <diagonal/>
    </border>
    <border>
      <left style="thin">
        <color indexed="52"/>
      </left>
      <right style="medium">
        <color indexed="51"/>
      </right>
      <top style="thin">
        <color indexed="52"/>
      </top>
      <bottom style="thin">
        <color indexed="52"/>
      </bottom>
      <diagonal/>
    </border>
    <border>
      <left style="medium">
        <color indexed="52"/>
      </left>
      <right style="thin">
        <color indexed="47"/>
      </right>
      <top style="medium">
        <color indexed="52"/>
      </top>
      <bottom style="thin">
        <color indexed="47"/>
      </bottom>
      <diagonal/>
    </border>
    <border>
      <left style="thin">
        <color indexed="47"/>
      </left>
      <right style="thin">
        <color indexed="47"/>
      </right>
      <top style="medium">
        <color indexed="52"/>
      </top>
      <bottom style="thin">
        <color indexed="47"/>
      </bottom>
      <diagonal/>
    </border>
    <border>
      <left style="thin">
        <color indexed="47"/>
      </left>
      <right style="medium">
        <color indexed="52"/>
      </right>
      <top style="medium">
        <color indexed="52"/>
      </top>
      <bottom style="thin">
        <color indexed="47"/>
      </bottom>
      <diagonal/>
    </border>
    <border>
      <left style="medium">
        <color indexed="52"/>
      </left>
      <right style="thin">
        <color indexed="47"/>
      </right>
      <top style="thin">
        <color indexed="47"/>
      </top>
      <bottom style="thin">
        <color indexed="47"/>
      </bottom>
      <diagonal/>
    </border>
    <border>
      <left style="thin">
        <color indexed="47"/>
      </left>
      <right style="medium">
        <color indexed="52"/>
      </right>
      <top style="thin">
        <color indexed="47"/>
      </top>
      <bottom style="thin">
        <color indexed="47"/>
      </bottom>
      <diagonal/>
    </border>
    <border>
      <left style="medium">
        <color indexed="52"/>
      </left>
      <right style="thin">
        <color indexed="47"/>
      </right>
      <top style="thin">
        <color indexed="47"/>
      </top>
      <bottom style="medium">
        <color indexed="52"/>
      </bottom>
      <diagonal/>
    </border>
    <border>
      <left style="thin">
        <color indexed="47"/>
      </left>
      <right style="thin">
        <color indexed="47"/>
      </right>
      <top style="thin">
        <color indexed="47"/>
      </top>
      <bottom style="medium">
        <color indexed="52"/>
      </bottom>
      <diagonal/>
    </border>
    <border>
      <left style="thin">
        <color indexed="47"/>
      </left>
      <right style="medium">
        <color indexed="52"/>
      </right>
      <top style="thin">
        <color indexed="47"/>
      </top>
      <bottom style="medium">
        <color indexed="52"/>
      </bottom>
      <diagonal/>
    </border>
    <border>
      <left style="medium">
        <color indexed="51"/>
      </left>
      <right style="thin">
        <color indexed="52"/>
      </right>
      <top style="medium">
        <color indexed="51"/>
      </top>
      <bottom style="thin">
        <color indexed="52"/>
      </bottom>
      <diagonal/>
    </border>
    <border>
      <left style="thin">
        <color indexed="52"/>
      </left>
      <right style="thin">
        <color indexed="52"/>
      </right>
      <top style="medium">
        <color indexed="51"/>
      </top>
      <bottom style="thin">
        <color indexed="52"/>
      </bottom>
      <diagonal/>
    </border>
    <border>
      <left style="thin">
        <color indexed="52"/>
      </left>
      <right style="medium">
        <color indexed="51"/>
      </right>
      <top style="medium">
        <color indexed="51"/>
      </top>
      <bottom style="thin">
        <color indexed="52"/>
      </bottom>
      <diagonal/>
    </border>
  </borders>
  <cellStyleXfs count="51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40" fontId="35" fillId="0" borderId="0" applyFont="0" applyFill="0" applyBorder="0" applyAlignment="0" applyProtection="0"/>
    <xf numFmtId="173" fontId="35" fillId="0" borderId="0" applyFont="0" applyFill="0" applyBorder="0" applyAlignment="0" applyProtection="0"/>
    <xf numFmtId="174" fontId="35" fillId="0" borderId="0" applyFont="0" applyFill="0" applyBorder="0" applyAlignment="0" applyProtection="0"/>
    <xf numFmtId="0" fontId="4" fillId="0" borderId="0" applyNumberFormat="0" applyFill="0" applyBorder="0" applyAlignment="0" applyProtection="0"/>
    <xf numFmtId="37" fontId="5" fillId="0" borderId="0"/>
    <xf numFmtId="0" fontId="13" fillId="0" borderId="0"/>
    <xf numFmtId="0" fontId="6" fillId="16" borderId="1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0" fontId="12" fillId="4" borderId="0" applyNumberFormat="0" applyBorder="0" applyAlignment="0" applyProtection="0"/>
    <xf numFmtId="0" fontId="13" fillId="0" borderId="0"/>
    <xf numFmtId="0" fontId="2" fillId="0" borderId="0"/>
    <xf numFmtId="0" fontId="14" fillId="7" borderId="1" applyNumberFormat="0" applyAlignment="0" applyProtection="0"/>
    <xf numFmtId="0" fontId="15" fillId="18" borderId="0" applyNumberFormat="0" applyBorder="0" applyAlignment="0" applyProtection="0"/>
    <xf numFmtId="0" fontId="16" fillId="0" borderId="4" applyNumberFormat="0" applyFill="0" applyAlignment="0" applyProtection="0"/>
    <xf numFmtId="0" fontId="17" fillId="3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2" borderId="0" applyNumberFormat="0" applyBorder="0" applyAlignment="0" applyProtection="0"/>
    <xf numFmtId="0" fontId="18" fillId="16" borderId="5" applyNumberFormat="0" applyAlignment="0" applyProtection="0"/>
    <xf numFmtId="0" fontId="2" fillId="23" borderId="6" applyNumberFormat="0" applyFont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</cellStyleXfs>
  <cellXfs count="84">
    <xf numFmtId="0" fontId="0" fillId="0" borderId="0" xfId="0"/>
    <xf numFmtId="0" fontId="26" fillId="24" borderId="0" xfId="34" applyFont="1" applyFill="1" applyAlignment="1" applyProtection="1">
      <alignment horizontal="left" vertical="center" indent="1"/>
    </xf>
    <xf numFmtId="0" fontId="26" fillId="24" borderId="0" xfId="34" applyFont="1" applyFill="1" applyAlignment="1" applyProtection="1">
      <alignment horizontal="center"/>
    </xf>
    <xf numFmtId="0" fontId="26" fillId="24" borderId="0" xfId="34" applyFont="1" applyFill="1" applyAlignment="1" applyProtection="1">
      <alignment horizontal="center" vertical="center"/>
    </xf>
    <xf numFmtId="0" fontId="22" fillId="24" borderId="0" xfId="34" applyFont="1" applyFill="1" applyBorder="1" applyAlignment="1" applyProtection="1">
      <alignment horizontal="left" vertical="center" indent="1"/>
    </xf>
    <xf numFmtId="0" fontId="24" fillId="25" borderId="0" xfId="34" applyFont="1" applyFill="1" applyBorder="1" applyAlignment="1" applyProtection="1">
      <alignment horizontal="left" vertical="center" indent="1"/>
    </xf>
    <xf numFmtId="0" fontId="23" fillId="24" borderId="0" xfId="34" applyFont="1" applyFill="1" applyAlignment="1" applyProtection="1">
      <alignment horizontal="center" vertical="center"/>
    </xf>
    <xf numFmtId="0" fontId="26" fillId="24" borderId="0" xfId="34" applyFont="1" applyFill="1" applyAlignment="1" applyProtection="1">
      <alignment vertical="center"/>
    </xf>
    <xf numFmtId="0" fontId="24" fillId="25" borderId="0" xfId="34" applyFont="1" applyFill="1" applyBorder="1" applyAlignment="1" applyProtection="1">
      <alignment vertical="center"/>
    </xf>
    <xf numFmtId="0" fontId="32" fillId="24" borderId="0" xfId="34" applyFont="1" applyFill="1" applyAlignment="1" applyProtection="1">
      <alignment vertical="center"/>
    </xf>
    <xf numFmtId="0" fontId="32" fillId="25" borderId="0" xfId="34" applyFont="1" applyFill="1" applyBorder="1" applyAlignment="1" applyProtection="1">
      <alignment vertical="center"/>
    </xf>
    <xf numFmtId="0" fontId="31" fillId="26" borderId="11" xfId="0" applyFont="1" applyFill="1" applyBorder="1" applyAlignment="1" applyProtection="1">
      <alignment horizontal="center" vertical="center"/>
      <protection locked="0"/>
    </xf>
    <xf numFmtId="0" fontId="31" fillId="26" borderId="11" xfId="0" applyFont="1" applyFill="1" applyBorder="1" applyAlignment="1" applyProtection="1">
      <alignment horizontal="left" vertical="center" indent="1"/>
      <protection locked="0"/>
    </xf>
    <xf numFmtId="0" fontId="24" fillId="24" borderId="0" xfId="34" applyFont="1" applyFill="1" applyBorder="1" applyAlignment="1" applyProtection="1">
      <alignment horizontal="left" vertical="center"/>
    </xf>
    <xf numFmtId="0" fontId="24" fillId="25" borderId="0" xfId="34" applyFont="1" applyFill="1" applyBorder="1" applyAlignment="1" applyProtection="1">
      <alignment horizontal="left" vertical="center"/>
    </xf>
    <xf numFmtId="0" fontId="26" fillId="24" borderId="0" xfId="34" applyFont="1" applyFill="1" applyAlignment="1" applyProtection="1">
      <alignment horizontal="left" vertical="center"/>
    </xf>
    <xf numFmtId="0" fontId="23" fillId="24" borderId="0" xfId="34" applyFont="1" applyFill="1" applyAlignment="1" applyProtection="1">
      <alignment horizontal="left" vertical="center"/>
    </xf>
    <xf numFmtId="0" fontId="32" fillId="24" borderId="0" xfId="34" applyFont="1" applyFill="1" applyAlignment="1" applyProtection="1">
      <alignment horizontal="left" vertical="center"/>
    </xf>
    <xf numFmtId="0" fontId="30" fillId="24" borderId="0" xfId="34" applyFont="1" applyFill="1" applyAlignment="1" applyProtection="1">
      <alignment horizontal="left" vertical="center"/>
    </xf>
    <xf numFmtId="0" fontId="33" fillId="27" borderId="11" xfId="34" applyFont="1" applyFill="1" applyBorder="1" applyAlignment="1" applyProtection="1">
      <alignment horizontal="center" vertical="center"/>
    </xf>
    <xf numFmtId="49" fontId="33" fillId="27" borderId="11" xfId="34" applyNumberFormat="1" applyFont="1" applyFill="1" applyBorder="1" applyAlignment="1" applyProtection="1">
      <alignment horizontal="center" vertical="center"/>
    </xf>
    <xf numFmtId="0" fontId="33" fillId="27" borderId="11" xfId="34" applyFont="1" applyFill="1" applyBorder="1" applyAlignment="1" applyProtection="1">
      <alignment horizontal="left" vertical="center" indent="1"/>
    </xf>
    <xf numFmtId="0" fontId="31" fillId="26" borderId="11" xfId="0" applyFont="1" applyFill="1" applyBorder="1" applyAlignment="1" applyProtection="1">
      <alignment horizontal="left" vertical="center" wrapText="1" indent="1"/>
      <protection locked="0"/>
    </xf>
    <xf numFmtId="0" fontId="31" fillId="26" borderId="11" xfId="34" applyFont="1" applyFill="1" applyBorder="1" applyAlignment="1" applyProtection="1">
      <alignment horizontal="center" vertical="center"/>
      <protection locked="0"/>
    </xf>
    <xf numFmtId="49" fontId="31" fillId="26" borderId="11" xfId="34" applyNumberFormat="1" applyFont="1" applyFill="1" applyBorder="1" applyAlignment="1" applyProtection="1">
      <alignment horizontal="center" vertical="center"/>
      <protection locked="0"/>
    </xf>
    <xf numFmtId="0" fontId="31" fillId="26" borderId="11" xfId="34" applyFont="1" applyFill="1" applyBorder="1" applyAlignment="1" applyProtection="1">
      <alignment horizontal="left" vertical="center" indent="1"/>
      <protection locked="0"/>
    </xf>
    <xf numFmtId="0" fontId="31" fillId="26" borderId="11" xfId="0" applyFont="1" applyFill="1" applyBorder="1" applyAlignment="1" applyProtection="1">
      <alignment horizontal="center" vertical="center" wrapText="1"/>
      <protection locked="0"/>
    </xf>
    <xf numFmtId="0" fontId="31" fillId="26" borderId="11" xfId="34" applyFont="1" applyFill="1" applyBorder="1" applyAlignment="1" applyProtection="1">
      <alignment horizontal="center"/>
      <protection locked="0"/>
    </xf>
    <xf numFmtId="49" fontId="31" fillId="26" borderId="11" xfId="34" applyNumberFormat="1" applyFont="1" applyFill="1" applyBorder="1" applyAlignment="1" applyProtection="1">
      <alignment horizontal="center"/>
      <protection locked="0"/>
    </xf>
    <xf numFmtId="0" fontId="29" fillId="26" borderId="11" xfId="34" applyFont="1" applyFill="1" applyBorder="1" applyAlignment="1" applyProtection="1">
      <alignment horizontal="center"/>
      <protection locked="0"/>
    </xf>
    <xf numFmtId="49" fontId="29" fillId="26" borderId="11" xfId="34" applyNumberFormat="1" applyFont="1" applyFill="1" applyBorder="1" applyAlignment="1" applyProtection="1">
      <alignment horizontal="center"/>
      <protection locked="0"/>
    </xf>
    <xf numFmtId="0" fontId="29" fillId="26" borderId="11" xfId="34" applyFont="1" applyFill="1" applyBorder="1" applyAlignment="1" applyProtection="1">
      <alignment horizontal="left" vertical="center" indent="1"/>
      <protection locked="0"/>
    </xf>
    <xf numFmtId="0" fontId="33" fillId="27" borderId="12" xfId="34" applyFont="1" applyFill="1" applyBorder="1" applyAlignment="1" applyProtection="1">
      <alignment horizontal="center" vertical="center"/>
    </xf>
    <xf numFmtId="0" fontId="33" fillId="27" borderId="13" xfId="34" applyFont="1" applyFill="1" applyBorder="1" applyAlignment="1" applyProtection="1">
      <alignment horizontal="left" vertical="center" indent="1"/>
    </xf>
    <xf numFmtId="0" fontId="31" fillId="26" borderId="12" xfId="0" applyFont="1" applyFill="1" applyBorder="1" applyAlignment="1" applyProtection="1">
      <alignment horizontal="center" vertical="center"/>
      <protection locked="0"/>
    </xf>
    <xf numFmtId="0" fontId="31" fillId="26" borderId="13" xfId="0" applyFont="1" applyFill="1" applyBorder="1" applyAlignment="1" applyProtection="1">
      <alignment horizontal="left" vertical="center" indent="1"/>
      <protection locked="0"/>
    </xf>
    <xf numFmtId="0" fontId="31" fillId="26" borderId="12" xfId="34" applyFont="1" applyFill="1" applyBorder="1" applyAlignment="1" applyProtection="1">
      <alignment horizontal="center" vertical="center"/>
      <protection locked="0"/>
    </xf>
    <xf numFmtId="0" fontId="31" fillId="26" borderId="13" xfId="34" applyFont="1" applyFill="1" applyBorder="1" applyAlignment="1" applyProtection="1">
      <alignment horizontal="left" vertical="center" indent="1"/>
      <protection locked="0"/>
    </xf>
    <xf numFmtId="0" fontId="31" fillId="26" borderId="12" xfId="34" applyFont="1" applyFill="1" applyBorder="1" applyAlignment="1" applyProtection="1">
      <alignment horizontal="center"/>
      <protection locked="0"/>
    </xf>
    <xf numFmtId="0" fontId="29" fillId="26" borderId="12" xfId="34" applyFont="1" applyFill="1" applyBorder="1" applyAlignment="1" applyProtection="1">
      <alignment horizontal="center"/>
      <protection locked="0"/>
    </xf>
    <xf numFmtId="0" fontId="29" fillId="26" borderId="13" xfId="34" applyFont="1" applyFill="1" applyBorder="1" applyAlignment="1" applyProtection="1">
      <alignment horizontal="left" vertical="center" indent="1"/>
      <protection locked="0"/>
    </xf>
    <xf numFmtId="0" fontId="22" fillId="25" borderId="14" xfId="34" applyFont="1" applyFill="1" applyBorder="1" applyAlignment="1" applyProtection="1">
      <alignment horizontal="left" vertical="center" indent="1"/>
    </xf>
    <xf numFmtId="0" fontId="24" fillId="25" borderId="15" xfId="34" applyFont="1" applyFill="1" applyBorder="1" applyAlignment="1" applyProtection="1">
      <alignment horizontal="left" vertical="center" indent="1"/>
    </xf>
    <xf numFmtId="165" fontId="28" fillId="25" borderId="15" xfId="28" applyNumberFormat="1" applyFont="1" applyFill="1" applyBorder="1" applyAlignment="1" applyProtection="1">
      <alignment horizontal="left" vertical="center" indent="1" shrinkToFit="1"/>
    </xf>
    <xf numFmtId="0" fontId="22" fillId="25" borderId="16" xfId="34" applyFont="1" applyFill="1" applyBorder="1" applyAlignment="1" applyProtection="1">
      <alignment horizontal="left" vertical="center" indent="1"/>
    </xf>
    <xf numFmtId="0" fontId="24" fillId="0" borderId="17" xfId="34" applyFont="1" applyFill="1" applyBorder="1" applyAlignment="1" applyProtection="1">
      <alignment horizontal="left" vertical="center" indent="1"/>
    </xf>
    <xf numFmtId="0" fontId="24" fillId="0" borderId="10" xfId="34" applyFont="1" applyFill="1" applyBorder="1" applyAlignment="1" applyProtection="1">
      <alignment horizontal="left" vertical="center" indent="1"/>
    </xf>
    <xf numFmtId="0" fontId="24" fillId="0" borderId="10" xfId="34" applyFont="1" applyFill="1" applyBorder="1" applyAlignment="1" applyProtection="1">
      <alignment horizontal="left" vertical="center"/>
    </xf>
    <xf numFmtId="165" fontId="27" fillId="0" borderId="10" xfId="28" applyNumberFormat="1" applyFont="1" applyFill="1" applyBorder="1" applyAlignment="1" applyProtection="1">
      <alignment horizontal="left" vertical="center"/>
    </xf>
    <xf numFmtId="0" fontId="24" fillId="0" borderId="18" xfId="34" applyFont="1" applyFill="1" applyBorder="1" applyAlignment="1" applyProtection="1">
      <alignment horizontal="left" vertical="center"/>
    </xf>
    <xf numFmtId="0" fontId="24" fillId="0" borderId="19" xfId="34" applyFont="1" applyFill="1" applyBorder="1" applyAlignment="1" applyProtection="1">
      <alignment horizontal="left" vertical="center" indent="1"/>
    </xf>
    <xf numFmtId="0" fontId="24" fillId="0" borderId="20" xfId="34" applyFont="1" applyFill="1" applyBorder="1" applyAlignment="1" applyProtection="1">
      <alignment horizontal="left" vertical="center" indent="1"/>
    </xf>
    <xf numFmtId="0" fontId="24" fillId="0" borderId="20" xfId="34" applyFont="1" applyFill="1" applyBorder="1" applyAlignment="1" applyProtection="1">
      <alignment horizontal="left" vertical="center"/>
    </xf>
    <xf numFmtId="165" fontId="27" fillId="0" borderId="20" xfId="28" applyNumberFormat="1" applyFont="1" applyFill="1" applyBorder="1" applyAlignment="1" applyProtection="1">
      <alignment horizontal="left" vertical="center"/>
    </xf>
    <xf numFmtId="0" fontId="24" fillId="0" borderId="21" xfId="34" applyFont="1" applyFill="1" applyBorder="1" applyAlignment="1" applyProtection="1">
      <alignment horizontal="left" vertical="center"/>
    </xf>
    <xf numFmtId="0" fontId="24" fillId="0" borderId="14" xfId="34" applyFont="1" applyFill="1" applyBorder="1" applyAlignment="1" applyProtection="1">
      <alignment horizontal="left" vertical="center" indent="1"/>
    </xf>
    <xf numFmtId="0" fontId="24" fillId="0" borderId="15" xfId="34" applyFont="1" applyFill="1" applyBorder="1" applyAlignment="1" applyProtection="1">
      <alignment horizontal="left" vertical="center" indent="1"/>
    </xf>
    <xf numFmtId="0" fontId="24" fillId="0" borderId="15" xfId="34" applyFont="1" applyFill="1" applyBorder="1" applyAlignment="1" applyProtection="1">
      <alignment horizontal="left" vertical="center"/>
    </xf>
    <xf numFmtId="165" fontId="27" fillId="0" borderId="15" xfId="28" applyNumberFormat="1" applyFont="1" applyFill="1" applyBorder="1" applyAlignment="1" applyProtection="1">
      <alignment horizontal="left" vertical="center"/>
    </xf>
    <xf numFmtId="0" fontId="24" fillId="0" borderId="16" xfId="34" applyFont="1" applyFill="1" applyBorder="1" applyAlignment="1" applyProtection="1">
      <alignment horizontal="left" vertical="center"/>
    </xf>
    <xf numFmtId="165" fontId="27" fillId="0" borderId="10" xfId="28" applyNumberFormat="1" applyFont="1" applyFill="1" applyBorder="1" applyAlignment="1" applyProtection="1">
      <alignment horizontal="right" vertical="center"/>
    </xf>
    <xf numFmtId="0" fontId="24" fillId="25" borderId="17" xfId="34" applyFont="1" applyFill="1" applyBorder="1" applyAlignment="1" applyProtection="1">
      <alignment horizontal="left" vertical="center" indent="1"/>
    </xf>
    <xf numFmtId="0" fontId="26" fillId="25" borderId="10" xfId="34" applyFont="1" applyFill="1" applyBorder="1" applyAlignment="1" applyProtection="1">
      <alignment horizontal="left" vertical="center" indent="1"/>
    </xf>
    <xf numFmtId="0" fontId="26" fillId="25" borderId="10" xfId="34" applyFont="1" applyFill="1" applyBorder="1" applyAlignment="1" applyProtection="1">
      <alignment horizontal="left" vertical="center"/>
    </xf>
    <xf numFmtId="0" fontId="24" fillId="25" borderId="19" xfId="34" applyFont="1" applyFill="1" applyBorder="1" applyAlignment="1" applyProtection="1">
      <alignment horizontal="left" vertical="center" indent="1"/>
    </xf>
    <xf numFmtId="0" fontId="26" fillId="25" borderId="20" xfId="34" applyFont="1" applyFill="1" applyBorder="1" applyAlignment="1" applyProtection="1">
      <alignment horizontal="left" vertical="center" indent="1"/>
    </xf>
    <xf numFmtId="0" fontId="26" fillId="25" borderId="20" xfId="34" applyFont="1" applyFill="1" applyBorder="1" applyAlignment="1" applyProtection="1">
      <alignment horizontal="left" vertical="center"/>
    </xf>
    <xf numFmtId="0" fontId="24" fillId="25" borderId="14" xfId="34" applyFont="1" applyFill="1" applyBorder="1" applyAlignment="1" applyProtection="1">
      <alignment horizontal="left" vertical="center" indent="1"/>
    </xf>
    <xf numFmtId="0" fontId="24" fillId="25" borderId="15" xfId="34" applyFont="1" applyFill="1" applyBorder="1" applyAlignment="1" applyProtection="1">
      <alignment horizontal="left" vertical="center"/>
    </xf>
    <xf numFmtId="165" fontId="28" fillId="25" borderId="15" xfId="28" applyNumberFormat="1" applyFont="1" applyFill="1" applyBorder="1" applyAlignment="1" applyProtection="1">
      <alignment horizontal="left" vertical="center"/>
    </xf>
    <xf numFmtId="0" fontId="24" fillId="25" borderId="16" xfId="34" applyFont="1" applyFill="1" applyBorder="1" applyAlignment="1" applyProtection="1">
      <alignment horizontal="left" vertical="center"/>
    </xf>
    <xf numFmtId="0" fontId="24" fillId="25" borderId="10" xfId="34" applyFont="1" applyFill="1" applyBorder="1" applyAlignment="1" applyProtection="1">
      <alignment horizontal="left" vertical="center" indent="1"/>
    </xf>
    <xf numFmtId="0" fontId="24" fillId="25" borderId="10" xfId="34" applyFont="1" applyFill="1" applyBorder="1" applyAlignment="1" applyProtection="1">
      <alignment horizontal="left" vertical="center"/>
    </xf>
    <xf numFmtId="165" fontId="28" fillId="25" borderId="10" xfId="28" applyNumberFormat="1" applyFont="1" applyFill="1" applyBorder="1" applyAlignment="1" applyProtection="1">
      <alignment horizontal="left" vertical="center"/>
    </xf>
    <xf numFmtId="0" fontId="24" fillId="25" borderId="18" xfId="34" applyFont="1" applyFill="1" applyBorder="1" applyAlignment="1" applyProtection="1">
      <alignment horizontal="left" vertical="center"/>
    </xf>
    <xf numFmtId="165" fontId="27" fillId="25" borderId="10" xfId="28" applyNumberFormat="1" applyFont="1" applyFill="1" applyBorder="1" applyAlignment="1" applyProtection="1">
      <alignment horizontal="left" vertical="center"/>
    </xf>
    <xf numFmtId="0" fontId="24" fillId="25" borderId="20" xfId="34" applyFont="1" applyFill="1" applyBorder="1" applyAlignment="1" applyProtection="1">
      <alignment horizontal="left" vertical="center" indent="1"/>
    </xf>
    <xf numFmtId="0" fontId="24" fillId="25" borderId="20" xfId="34" applyFont="1" applyFill="1" applyBorder="1" applyAlignment="1" applyProtection="1">
      <alignment horizontal="left" vertical="center"/>
    </xf>
    <xf numFmtId="165" fontId="27" fillId="25" borderId="20" xfId="28" applyNumberFormat="1" applyFont="1" applyFill="1" applyBorder="1" applyAlignment="1" applyProtection="1">
      <alignment horizontal="left" vertical="center"/>
    </xf>
    <xf numFmtId="0" fontId="24" fillId="25" borderId="21" xfId="34" applyFont="1" applyFill="1" applyBorder="1" applyAlignment="1" applyProtection="1">
      <alignment horizontal="left" vertical="center"/>
    </xf>
    <xf numFmtId="0" fontId="34" fillId="24" borderId="0" xfId="34" applyFont="1" applyFill="1" applyAlignment="1" applyProtection="1">
      <alignment horizontal="center" vertical="center"/>
    </xf>
    <xf numFmtId="0" fontId="33" fillId="27" borderId="22" xfId="34" applyFont="1" applyFill="1" applyBorder="1" applyAlignment="1" applyProtection="1">
      <alignment horizontal="center" vertical="center"/>
    </xf>
    <xf numFmtId="0" fontId="33" fillId="27" borderId="23" xfId="34" applyFont="1" applyFill="1" applyBorder="1" applyAlignment="1" applyProtection="1">
      <alignment horizontal="center" vertical="center"/>
    </xf>
    <xf numFmtId="0" fontId="33" fillId="27" borderId="24" xfId="34" applyFont="1" applyFill="1" applyBorder="1" applyAlignment="1" applyProtection="1">
      <alignment horizontal="center" vertical="center"/>
    </xf>
  </cellXfs>
  <cellStyles count="51">
    <cellStyle name="20% - ส่วนที่ถูกเน้น1" xfId="1" builtinId="30" customBuiltin="1"/>
    <cellStyle name="20% - ส่วนที่ถูกเน้น2" xfId="2" builtinId="34" customBuiltin="1"/>
    <cellStyle name="20% - ส่วนที่ถูกเน้น3" xfId="3" builtinId="38" customBuiltin="1"/>
    <cellStyle name="20% - ส่วนที่ถูกเน้น4" xfId="4" builtinId="42" customBuiltin="1"/>
    <cellStyle name="20% - ส่วนที่ถูกเน้น5" xfId="5" builtinId="46" customBuiltin="1"/>
    <cellStyle name="20% - ส่วนที่ถูกเน้น6" xfId="6" builtinId="50" customBuiltin="1"/>
    <cellStyle name="40% - ส่วนที่ถูกเน้น1" xfId="7" builtinId="31" customBuiltin="1"/>
    <cellStyle name="40% - ส่วนที่ถูกเน้น2" xfId="8" builtinId="35" customBuiltin="1"/>
    <cellStyle name="40% - ส่วนที่ถูกเน้น3" xfId="9" builtinId="39" customBuiltin="1"/>
    <cellStyle name="40% - ส่วนที่ถูกเน้น4" xfId="10" builtinId="43" customBuiltin="1"/>
    <cellStyle name="40% - ส่วนที่ถูกเน้น5" xfId="11" builtinId="47" customBuiltin="1"/>
    <cellStyle name="40% - ส่วนที่ถูกเน้น6" xfId="12" builtinId="51" customBuiltin="1"/>
    <cellStyle name="60% - ส่วนที่ถูกเน้น1" xfId="13" builtinId="32" customBuiltin="1"/>
    <cellStyle name="60% - ส่วนที่ถูกเน้น2" xfId="14" builtinId="36" customBuiltin="1"/>
    <cellStyle name="60% - ส่วนที่ถูกเน้น3" xfId="15" builtinId="40" customBuiltin="1"/>
    <cellStyle name="60% - ส่วนที่ถูกเน้น4" xfId="16" builtinId="44" customBuiltin="1"/>
    <cellStyle name="60% - ส่วนที่ถูกเน้น5" xfId="17" builtinId="48" customBuiltin="1"/>
    <cellStyle name="60% - ส่วนที่ถูกเน้น6" xfId="18" builtinId="52" customBuiltin="1"/>
    <cellStyle name="Comma_CAPEX94" xfId="19"/>
    <cellStyle name="Currency [0]_CAPEX94" xfId="20"/>
    <cellStyle name="Currency_CAPEX94" xfId="21"/>
    <cellStyle name="Heading" xfId="22"/>
    <cellStyle name="no dec" xfId="23"/>
    <cellStyle name="Normal_2010_calendar_year_blue_landscape" xfId="24"/>
    <cellStyle name="เครื่องหมายจุลภาค" xfId="28" builtinId="3"/>
    <cellStyle name="เซลล์ตรวจสอบ" xfId="30" builtinId="23" customBuiltin="1"/>
    <cellStyle name="เซลล์ที่มีลิงก์" xfId="31" builtinId="24" customBuiltin="1"/>
    <cellStyle name="แย่" xfId="38" builtinId="27" customBuiltin="1"/>
    <cellStyle name="แสดงผล" xfId="45" builtinId="21" customBuiltin="1"/>
    <cellStyle name="การคำนวณ" xfId="25" builtinId="22" customBuiltin="1"/>
    <cellStyle name="ข้อความเตือน" xfId="26" builtinId="11" customBuiltin="1"/>
    <cellStyle name="ข้อความอธิบาย" xfId="27" builtinId="53" customBuiltin="1"/>
    <cellStyle name="ชื่อเรื่อง" xfId="29" builtinId="15" customBuiltin="1"/>
    <cellStyle name="ดี" xfId="32" builtinId="26" customBuiltin="1"/>
    <cellStyle name="ปกติ" xfId="0" builtinId="0"/>
    <cellStyle name="ปกติ 2" xfId="33"/>
    <cellStyle name="ปกติ_PP551" xfId="34"/>
    <cellStyle name="ป้อนค่า" xfId="35" builtinId="20" customBuiltin="1"/>
    <cellStyle name="ปานกลาง" xfId="36" builtinId="28" customBuiltin="1"/>
    <cellStyle name="ผลรวม" xfId="37" builtinId="25" customBuiltin="1"/>
    <cellStyle name="ส่วนที่ถูกเน้น1" xfId="39" builtinId="29" customBuiltin="1"/>
    <cellStyle name="ส่วนที่ถูกเน้น2" xfId="40" builtinId="33" customBuiltin="1"/>
    <cellStyle name="ส่วนที่ถูกเน้น3" xfId="41" builtinId="37" customBuiltin="1"/>
    <cellStyle name="ส่วนที่ถูกเน้น4" xfId="42" builtinId="41" customBuiltin="1"/>
    <cellStyle name="ส่วนที่ถูกเน้น5" xfId="43" builtinId="45" customBuiltin="1"/>
    <cellStyle name="ส่วนที่ถูกเน้น6" xfId="44" builtinId="49" customBuiltin="1"/>
    <cellStyle name="หมายเหตุ" xfId="46" builtinId="10" customBuiltin="1"/>
    <cellStyle name="หัวเรื่อง 1" xfId="47" builtinId="16" customBuiltin="1"/>
    <cellStyle name="หัวเรื่อง 2" xfId="48" builtinId="17" customBuiltin="1"/>
    <cellStyle name="หัวเรื่อง 3" xfId="49" builtinId="18" customBuiltin="1"/>
    <cellStyle name="หัวเรื่อง 4" xfId="50" builtinId="19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9E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D7EAFF"/>
      <rgbColor rgb="00FAC8D7"/>
      <rgbColor rgb="00F3EAE4"/>
      <rgbColor rgb="00E4EEF3"/>
      <rgbColor rgb="001849B5"/>
      <rgbColor rgb="0036ACA2"/>
      <rgbColor rgb="00F0BA00"/>
      <rgbColor rgb="00BCD3E1"/>
      <rgbColor rgb="0083AEC9"/>
      <rgbColor rgb="003B6A87"/>
      <rgbColor rgb="0087583B"/>
      <rgbColor rgb="00B2B2B2"/>
      <rgbColor rgb="00003366"/>
      <rgbColor rgb="00109618"/>
      <rgbColor rgb="00085108"/>
      <rgbColor rgb="00635100"/>
      <rgbColor rgb="00274659"/>
      <rgbColor rgb="00E1CABC"/>
      <rgbColor rgb="00593A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114300</xdr:rowOff>
        </xdr:from>
        <xdr:to>
          <xdr:col>0</xdr:col>
          <xdr:colOff>914400</xdr:colOff>
          <xdr:row>2</xdr:row>
          <xdr:rowOff>38100</xdr:rowOff>
        </xdr:to>
        <xdr:sp macro="" textlink="">
          <xdr:nvSpPr>
            <xdr:cNvPr id="25709" name="Button 109" hidden="1">
              <a:extLst>
                <a:ext uri="{63B3BB69-23CF-44E3-9099-C40C66FF867C}">
                  <a14:compatExt spid="_x0000_s257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FF0000"/>
                  </a:solidFill>
                  <a:latin typeface="Microsoft Sans Serif"/>
                  <a:ea typeface="Microsoft Sans Serif"/>
                  <a:cs typeface="Microsoft Sans Serif"/>
                </a:rPr>
                <a:t>Close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2</xdr:row>
          <xdr:rowOff>85725</xdr:rowOff>
        </xdr:from>
        <xdr:to>
          <xdr:col>0</xdr:col>
          <xdr:colOff>914400</xdr:colOff>
          <xdr:row>4</xdr:row>
          <xdr:rowOff>47625</xdr:rowOff>
        </xdr:to>
        <xdr:sp macro="" textlink="">
          <xdr:nvSpPr>
            <xdr:cNvPr id="25710" name="Button 110" hidden="1">
              <a:extLst>
                <a:ext uri="{63B3BB69-23CF-44E3-9099-C40C66FF867C}">
                  <a14:compatExt spid="_x0000_s257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FF0000"/>
                  </a:solidFill>
                  <a:latin typeface="Microsoft Sans Serif"/>
                  <a:ea typeface="Microsoft Sans Serif"/>
                  <a:cs typeface="Microsoft Sans Serif"/>
                </a:rPr>
                <a:t>ลบข้อมูลนักเรียน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4</xdr:row>
          <xdr:rowOff>114300</xdr:rowOff>
        </xdr:from>
        <xdr:to>
          <xdr:col>0</xdr:col>
          <xdr:colOff>904875</xdr:colOff>
          <xdr:row>6</xdr:row>
          <xdr:rowOff>76200</xdr:rowOff>
        </xdr:to>
        <xdr:sp macro="" textlink="">
          <xdr:nvSpPr>
            <xdr:cNvPr id="25711" name="Button 111" hidden="1">
              <a:extLst>
                <a:ext uri="{63B3BB69-23CF-44E3-9099-C40C66FF867C}">
                  <a14:compatExt spid="_x0000_s257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85108"/>
                  </a:solidFill>
                  <a:latin typeface="Microsoft Sans Serif"/>
                  <a:ea typeface="Microsoft Sans Serif"/>
                  <a:cs typeface="Microsoft Sans Serif"/>
                </a:rPr>
                <a:t>นำเข้าข้อมูลนักเรียน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pageSetUpPr autoPageBreaks="0"/>
  </sheetPr>
  <dimension ref="A1:AH3763"/>
  <sheetViews>
    <sheetView showGridLines="0" showRowColHeaders="0" tabSelected="1" workbookViewId="0">
      <selection activeCell="B3" sqref="B3"/>
    </sheetView>
  </sheetViews>
  <sheetFormatPr defaultColWidth="0" defaultRowHeight="20.100000000000001" customHeight="1" x14ac:dyDescent="0.2"/>
  <cols>
    <col min="1" max="1" width="15.7109375" style="2" customWidth="1"/>
    <col min="2" max="2" width="7.5703125" style="39" bestFit="1" customWidth="1"/>
    <col min="3" max="3" width="4.28515625" style="29" bestFit="1" customWidth="1"/>
    <col min="4" max="4" width="10.85546875" style="30" bestFit="1" customWidth="1"/>
    <col min="5" max="5" width="9.5703125" style="31" bestFit="1" customWidth="1"/>
    <col min="6" max="6" width="10.7109375" style="31" bestFit="1" customWidth="1"/>
    <col min="7" max="7" width="12" style="40" bestFit="1" customWidth="1"/>
    <col min="8" max="8" width="4.42578125" style="2" customWidth="1"/>
    <col min="9" max="9" width="3.42578125" style="2" hidden="1" customWidth="1"/>
    <col min="10" max="13" width="4.42578125" style="1" hidden="1" customWidth="1"/>
    <col min="14" max="14" width="5" style="1" hidden="1" customWidth="1"/>
    <col min="15" max="21" width="4.42578125" style="1" hidden="1" customWidth="1"/>
    <col min="22" max="26" width="4" style="1" hidden="1" customWidth="1"/>
    <col min="27" max="27" width="7.5703125" style="1" hidden="1" customWidth="1"/>
    <col min="28" max="29" width="4" style="1" customWidth="1"/>
    <col min="30" max="30" width="5" style="1" customWidth="1"/>
    <col min="31" max="31" width="9.42578125" style="1" customWidth="1"/>
    <col min="32" max="32" width="8.140625" style="1" customWidth="1"/>
    <col min="33" max="33" width="6.28515625" style="1" customWidth="1"/>
    <col min="34" max="34" width="4" style="2" customWidth="1"/>
    <col min="35" max="16384" width="4" style="2" hidden="1"/>
  </cols>
  <sheetData>
    <row r="1" spans="1:33" ht="20.100000000000001" customHeight="1" x14ac:dyDescent="0.2">
      <c r="B1" s="81" t="s">
        <v>18</v>
      </c>
      <c r="C1" s="82"/>
      <c r="D1" s="82"/>
      <c r="E1" s="82"/>
      <c r="F1" s="82"/>
      <c r="G1" s="8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 t="s">
        <v>6</v>
      </c>
      <c r="AA1" s="4"/>
      <c r="AB1" s="41" t="s">
        <v>11</v>
      </c>
      <c r="AC1" s="42"/>
      <c r="AD1" s="42"/>
      <c r="AE1" s="42"/>
      <c r="AF1" s="43">
        <f>SUM(AF2:AF7)</f>
        <v>370</v>
      </c>
      <c r="AG1" s="44" t="s">
        <v>10</v>
      </c>
    </row>
    <row r="2" spans="1:33" s="3" customFormat="1" ht="17.100000000000001" customHeight="1" x14ac:dyDescent="0.5">
      <c r="B2" s="32" t="s">
        <v>0</v>
      </c>
      <c r="C2" s="19" t="s">
        <v>1</v>
      </c>
      <c r="D2" s="20" t="s">
        <v>2</v>
      </c>
      <c r="E2" s="21" t="s">
        <v>3</v>
      </c>
      <c r="F2" s="21" t="s">
        <v>4</v>
      </c>
      <c r="G2" s="33" t="s">
        <v>5</v>
      </c>
      <c r="K2" s="13"/>
      <c r="L2" s="13"/>
      <c r="M2" s="13"/>
      <c r="N2" s="13">
        <v>0</v>
      </c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 t="s">
        <v>7</v>
      </c>
      <c r="AA2" s="13"/>
      <c r="AB2" s="45" t="s">
        <v>12</v>
      </c>
      <c r="AC2" s="46"/>
      <c r="AD2" s="46"/>
      <c r="AE2" s="47"/>
      <c r="AF2" s="48">
        <f>COUNTIF(B3:B843,1)</f>
        <v>93</v>
      </c>
      <c r="AG2" s="49" t="s">
        <v>10</v>
      </c>
    </row>
    <row r="3" spans="1:33" s="3" customFormat="1" ht="17.100000000000001" customHeight="1" x14ac:dyDescent="0.5">
      <c r="B3" s="34">
        <v>1</v>
      </c>
      <c r="C3" s="11">
        <v>1</v>
      </c>
      <c r="D3" s="11">
        <v>4277</v>
      </c>
      <c r="E3" s="12" t="s">
        <v>9</v>
      </c>
      <c r="F3" s="12" t="s">
        <v>516</v>
      </c>
      <c r="G3" s="12" t="s">
        <v>517</v>
      </c>
      <c r="H3" s="80" t="str">
        <f>IF(E3="","",IF(E3="เด็กชาย","M",IF(E3="นาย","M","W")))</f>
        <v>M</v>
      </c>
      <c r="K3" s="13"/>
      <c r="L3" s="13"/>
      <c r="M3" s="13"/>
      <c r="N3" s="14" t="e">
        <f>IF(AND(B3=#REF!,C3=#REF!),LOOKUP(9.99999999999999E+307,$N$2:N2)+1,"")</f>
        <v>#REF!</v>
      </c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 t="s">
        <v>9</v>
      </c>
      <c r="AA3" s="13"/>
      <c r="AB3" s="45" t="s">
        <v>13</v>
      </c>
      <c r="AC3" s="46"/>
      <c r="AD3" s="46"/>
      <c r="AE3" s="47"/>
      <c r="AF3" s="48">
        <f>COUNTIF(B3:B843,2)</f>
        <v>88</v>
      </c>
      <c r="AG3" s="49" t="s">
        <v>10</v>
      </c>
    </row>
    <row r="4" spans="1:33" s="3" customFormat="1" ht="17.100000000000001" customHeight="1" x14ac:dyDescent="0.5">
      <c r="B4" s="34">
        <v>1</v>
      </c>
      <c r="C4" s="11">
        <v>1</v>
      </c>
      <c r="D4" s="11">
        <v>4278</v>
      </c>
      <c r="E4" s="12" t="s">
        <v>9</v>
      </c>
      <c r="F4" s="12" t="s">
        <v>518</v>
      </c>
      <c r="G4" s="12" t="s">
        <v>519</v>
      </c>
      <c r="H4" s="80" t="str">
        <f t="shared" ref="H4:H67" si="0">IF(E4="","",IF(E4="เด็กชาย","M",IF(E4="นาย","M","W")))</f>
        <v>M</v>
      </c>
      <c r="K4" s="13"/>
      <c r="L4" s="13"/>
      <c r="M4" s="13"/>
      <c r="N4" s="14" t="e">
        <f>IF(AND(B4=#REF!,C4=#REF!),LOOKUP(9.99999999999999E+307,$N$2:N3)+1,"")</f>
        <v>#REF!</v>
      </c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 t="s">
        <v>8</v>
      </c>
      <c r="AA4" s="13"/>
      <c r="AB4" s="45" t="s">
        <v>14</v>
      </c>
      <c r="AC4" s="46"/>
      <c r="AD4" s="46"/>
      <c r="AE4" s="47"/>
      <c r="AF4" s="48">
        <f>COUNTIF(B3:B844,3)</f>
        <v>66</v>
      </c>
      <c r="AG4" s="49" t="s">
        <v>10</v>
      </c>
    </row>
    <row r="5" spans="1:33" s="3" customFormat="1" ht="17.100000000000001" customHeight="1" x14ac:dyDescent="0.5">
      <c r="A5" s="6"/>
      <c r="B5" s="34">
        <v>1</v>
      </c>
      <c r="C5" s="11">
        <v>1</v>
      </c>
      <c r="D5" s="11">
        <v>4279</v>
      </c>
      <c r="E5" s="12" t="s">
        <v>9</v>
      </c>
      <c r="F5" s="12" t="s">
        <v>520</v>
      </c>
      <c r="G5" s="12" t="s">
        <v>521</v>
      </c>
      <c r="H5" s="80" t="str">
        <f t="shared" si="0"/>
        <v>M</v>
      </c>
      <c r="K5" s="13"/>
      <c r="L5" s="13"/>
      <c r="M5" s="13"/>
      <c r="N5" s="14" t="e">
        <f>IF(AND(B5=#REF!,C5=#REF!),LOOKUP(9.99999999999999E+307,$N$2:N4)+1,"")</f>
        <v>#REF!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45" t="s">
        <v>15</v>
      </c>
      <c r="AC5" s="46"/>
      <c r="AD5" s="46"/>
      <c r="AE5" s="47"/>
      <c r="AF5" s="48">
        <f>COUNTIF(B3:B845,4)</f>
        <v>40</v>
      </c>
      <c r="AG5" s="49" t="s">
        <v>10</v>
      </c>
    </row>
    <row r="6" spans="1:33" s="3" customFormat="1" ht="17.100000000000001" customHeight="1" x14ac:dyDescent="0.5">
      <c r="A6" s="6"/>
      <c r="B6" s="34">
        <v>1</v>
      </c>
      <c r="C6" s="11">
        <v>1</v>
      </c>
      <c r="D6" s="11">
        <v>4280</v>
      </c>
      <c r="E6" s="12" t="s">
        <v>9</v>
      </c>
      <c r="F6" s="12" t="s">
        <v>407</v>
      </c>
      <c r="G6" s="12" t="s">
        <v>522</v>
      </c>
      <c r="H6" s="80" t="str">
        <f t="shared" si="0"/>
        <v>M</v>
      </c>
      <c r="K6" s="13"/>
      <c r="L6" s="13"/>
      <c r="M6" s="13"/>
      <c r="N6" s="14" t="e">
        <f>IF(AND(B6=#REF!,C6=#REF!),LOOKUP(9.99999999999999E+307,$N$2:N5)+1,"")</f>
        <v>#REF!</v>
      </c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45" t="s">
        <v>16</v>
      </c>
      <c r="AC6" s="46"/>
      <c r="AD6" s="46"/>
      <c r="AE6" s="47"/>
      <c r="AF6" s="48">
        <f>COUNTIF(B3:B846,5)</f>
        <v>44</v>
      </c>
      <c r="AG6" s="49" t="s">
        <v>10</v>
      </c>
    </row>
    <row r="7" spans="1:33" s="3" customFormat="1" ht="17.100000000000001" customHeight="1" thickBot="1" x14ac:dyDescent="0.55000000000000004">
      <c r="A7" s="6"/>
      <c r="B7" s="34">
        <v>1</v>
      </c>
      <c r="C7" s="11">
        <v>1</v>
      </c>
      <c r="D7" s="11">
        <v>4281</v>
      </c>
      <c r="E7" s="12" t="s">
        <v>9</v>
      </c>
      <c r="F7" s="12" t="s">
        <v>523</v>
      </c>
      <c r="G7" s="12" t="s">
        <v>524</v>
      </c>
      <c r="H7" s="80" t="str">
        <f t="shared" si="0"/>
        <v>M</v>
      </c>
      <c r="K7" s="13"/>
      <c r="L7" s="13"/>
      <c r="M7" s="13"/>
      <c r="N7" s="14" t="e">
        <f>IF(AND(B7=#REF!,C7=#REF!),LOOKUP(9.99999999999999E+307,$N$2:N6)+1,"")</f>
        <v>#REF!</v>
      </c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50" t="s">
        <v>17</v>
      </c>
      <c r="AC7" s="51"/>
      <c r="AD7" s="51"/>
      <c r="AE7" s="52"/>
      <c r="AF7" s="53">
        <f>COUNTIF(B3:B847,6)</f>
        <v>39</v>
      </c>
      <c r="AG7" s="54" t="s">
        <v>10</v>
      </c>
    </row>
    <row r="8" spans="1:33" s="3" customFormat="1" ht="17.100000000000001" customHeight="1" thickBot="1" x14ac:dyDescent="0.55000000000000004">
      <c r="B8" s="34">
        <v>1</v>
      </c>
      <c r="C8" s="11">
        <v>1</v>
      </c>
      <c r="D8" s="11">
        <v>4282</v>
      </c>
      <c r="E8" s="12" t="s">
        <v>9</v>
      </c>
      <c r="F8" s="12" t="s">
        <v>525</v>
      </c>
      <c r="G8" s="12" t="s">
        <v>526</v>
      </c>
      <c r="H8" s="80" t="str">
        <f t="shared" si="0"/>
        <v>M</v>
      </c>
      <c r="N8" s="14" t="e">
        <f>IF(AND(B8=#REF!,C8=#REF!),LOOKUP(9.99999999999999E+307,$N$2:N7)+1,"")</f>
        <v>#REF!</v>
      </c>
      <c r="AB8" s="1"/>
      <c r="AC8" s="1"/>
      <c r="AD8" s="1"/>
    </row>
    <row r="9" spans="1:33" s="3" customFormat="1" ht="17.100000000000001" customHeight="1" x14ac:dyDescent="0.5">
      <c r="B9" s="34">
        <v>1</v>
      </c>
      <c r="C9" s="11">
        <v>1</v>
      </c>
      <c r="D9" s="11">
        <v>4283</v>
      </c>
      <c r="E9" s="12" t="s">
        <v>9</v>
      </c>
      <c r="F9" s="12" t="s">
        <v>527</v>
      </c>
      <c r="G9" s="12" t="s">
        <v>528</v>
      </c>
      <c r="H9" s="80" t="str">
        <f t="shared" si="0"/>
        <v>M</v>
      </c>
      <c r="J9" s="15"/>
      <c r="K9" s="15"/>
      <c r="L9" s="15"/>
      <c r="M9" s="15"/>
      <c r="N9" s="14" t="e">
        <f>IF(AND(B9=#REF!,C9=#REF!),LOOKUP(9.99999999999999E+307,$N$2:N8)+1,"")</f>
        <v>#REF!</v>
      </c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55" t="s">
        <v>19</v>
      </c>
      <c r="AC9" s="56"/>
      <c r="AD9" s="56"/>
      <c r="AE9" s="57"/>
      <c r="AF9" s="58">
        <f>SUMPRODUCT((B3:B1523=1)*(C3:C1523=1))</f>
        <v>32</v>
      </c>
      <c r="AG9" s="59" t="s">
        <v>10</v>
      </c>
    </row>
    <row r="10" spans="1:33" s="3" customFormat="1" ht="17.100000000000001" customHeight="1" x14ac:dyDescent="0.5">
      <c r="B10" s="34">
        <v>1</v>
      </c>
      <c r="C10" s="11">
        <v>1</v>
      </c>
      <c r="D10" s="11">
        <v>4284</v>
      </c>
      <c r="E10" s="12" t="s">
        <v>9</v>
      </c>
      <c r="F10" s="12" t="s">
        <v>529</v>
      </c>
      <c r="G10" s="12" t="s">
        <v>439</v>
      </c>
      <c r="H10" s="80" t="str">
        <f t="shared" si="0"/>
        <v>M</v>
      </c>
      <c r="J10" s="15"/>
      <c r="K10" s="15"/>
      <c r="L10" s="15"/>
      <c r="M10" s="15"/>
      <c r="N10" s="14" t="e">
        <f>IF(AND(B10=#REF!,C10=#REF!),LOOKUP(9.99999999999999E+307,$N$2:N9)+1,"")</f>
        <v>#REF!</v>
      </c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45" t="s">
        <v>20</v>
      </c>
      <c r="AC10" s="46"/>
      <c r="AD10" s="46"/>
      <c r="AE10" s="47"/>
      <c r="AF10" s="48">
        <f>SUMPRODUCT((B3:B1523=1)*(C3:C1523=2))</f>
        <v>30</v>
      </c>
      <c r="AG10" s="49" t="s">
        <v>10</v>
      </c>
    </row>
    <row r="11" spans="1:33" s="3" customFormat="1" ht="17.100000000000001" customHeight="1" x14ac:dyDescent="0.5">
      <c r="B11" s="34">
        <v>1</v>
      </c>
      <c r="C11" s="11">
        <v>1</v>
      </c>
      <c r="D11" s="11">
        <v>4285</v>
      </c>
      <c r="E11" s="12" t="s">
        <v>9</v>
      </c>
      <c r="F11" s="12" t="s">
        <v>530</v>
      </c>
      <c r="G11" s="12" t="s">
        <v>173</v>
      </c>
      <c r="H11" s="80" t="str">
        <f t="shared" si="0"/>
        <v>M</v>
      </c>
      <c r="J11" s="15"/>
      <c r="K11" s="15"/>
      <c r="L11" s="15"/>
      <c r="M11" s="15"/>
      <c r="N11" s="14" t="e">
        <f>IF(AND(B11=#REF!,C11=#REF!),LOOKUP(9.99999999999999E+307,$N$2:N10)+1,"")</f>
        <v>#REF!</v>
      </c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45" t="s">
        <v>21</v>
      </c>
      <c r="AC11" s="46"/>
      <c r="AD11" s="46"/>
      <c r="AE11" s="47"/>
      <c r="AF11" s="60">
        <f>SUMPRODUCT((B3:B1523=1)*(C3:C1523=3))</f>
        <v>31</v>
      </c>
      <c r="AG11" s="49" t="s">
        <v>10</v>
      </c>
    </row>
    <row r="12" spans="1:33" s="3" customFormat="1" ht="17.100000000000001" customHeight="1" x14ac:dyDescent="0.5">
      <c r="B12" s="34">
        <v>1</v>
      </c>
      <c r="C12" s="11">
        <v>1</v>
      </c>
      <c r="D12" s="11">
        <v>4286</v>
      </c>
      <c r="E12" s="12" t="s">
        <v>9</v>
      </c>
      <c r="F12" s="12" t="s">
        <v>531</v>
      </c>
      <c r="G12" s="12" t="s">
        <v>320</v>
      </c>
      <c r="H12" s="80" t="str">
        <f t="shared" si="0"/>
        <v>M</v>
      </c>
      <c r="J12" s="15"/>
      <c r="K12" s="15"/>
      <c r="L12" s="15"/>
      <c r="M12" s="15"/>
      <c r="N12" s="14" t="e">
        <f>IF(AND(B12=#REF!,C12=#REF!),LOOKUP(9.99999999999999E+307,$N$2:N11)+1,"")</f>
        <v>#REF!</v>
      </c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45" t="s">
        <v>42</v>
      </c>
      <c r="AC12" s="46"/>
      <c r="AD12" s="46"/>
      <c r="AE12" s="47"/>
      <c r="AF12" s="48">
        <f>SUMPRODUCT((B3:B1523=1)*(C3:C1523=4))</f>
        <v>0</v>
      </c>
      <c r="AG12" s="49" t="s">
        <v>10</v>
      </c>
    </row>
    <row r="13" spans="1:33" s="3" customFormat="1" ht="17.100000000000001" customHeight="1" x14ac:dyDescent="0.5">
      <c r="B13" s="34">
        <v>1</v>
      </c>
      <c r="C13" s="11">
        <v>1</v>
      </c>
      <c r="D13" s="11">
        <v>4287</v>
      </c>
      <c r="E13" s="12" t="s">
        <v>9</v>
      </c>
      <c r="F13" s="12" t="s">
        <v>532</v>
      </c>
      <c r="G13" s="12" t="s">
        <v>533</v>
      </c>
      <c r="H13" s="80" t="str">
        <f t="shared" si="0"/>
        <v>M</v>
      </c>
      <c r="J13" s="15"/>
      <c r="K13" s="15"/>
      <c r="L13" s="15"/>
      <c r="M13" s="15"/>
      <c r="N13" s="14" t="e">
        <f>IF(AND(B13=#REF!,C13=#REF!),LOOKUP(9.99999999999999E+307,$N$2:N12)+1,"")</f>
        <v>#REF!</v>
      </c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45" t="s">
        <v>43</v>
      </c>
      <c r="AC13" s="46"/>
      <c r="AD13" s="46"/>
      <c r="AE13" s="47"/>
      <c r="AF13" s="48">
        <f>SUMPRODUCT((B3:B1523=1)*(C3:C1523=5))</f>
        <v>0</v>
      </c>
      <c r="AG13" s="49" t="s">
        <v>10</v>
      </c>
    </row>
    <row r="14" spans="1:33" s="3" customFormat="1" ht="17.100000000000001" customHeight="1" x14ac:dyDescent="0.5">
      <c r="B14" s="34">
        <v>1</v>
      </c>
      <c r="C14" s="11">
        <v>1</v>
      </c>
      <c r="D14" s="11">
        <v>4288</v>
      </c>
      <c r="E14" s="12" t="s">
        <v>9</v>
      </c>
      <c r="F14" s="12" t="s">
        <v>534</v>
      </c>
      <c r="G14" s="12" t="s">
        <v>535</v>
      </c>
      <c r="H14" s="80" t="str">
        <f t="shared" si="0"/>
        <v>M</v>
      </c>
      <c r="J14" s="15"/>
      <c r="K14" s="15"/>
      <c r="L14" s="15"/>
      <c r="M14" s="15"/>
      <c r="N14" s="14" t="e">
        <f>IF(AND(B14=#REF!,C14=#REF!),LOOKUP(9.99999999999999E+307,$N$2:N13)+1,"")</f>
        <v>#REF!</v>
      </c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45" t="s">
        <v>44</v>
      </c>
      <c r="AC14" s="46"/>
      <c r="AD14" s="46"/>
      <c r="AE14" s="47"/>
      <c r="AF14" s="48">
        <f>SUMPRODUCT((B3:B1523=1)*(C3:C1523=6))</f>
        <v>0</v>
      </c>
      <c r="AG14" s="49" t="s">
        <v>10</v>
      </c>
    </row>
    <row r="15" spans="1:33" s="3" customFormat="1" ht="17.100000000000001" customHeight="1" x14ac:dyDescent="0.5">
      <c r="B15" s="34">
        <v>1</v>
      </c>
      <c r="C15" s="11">
        <v>1</v>
      </c>
      <c r="D15" s="11">
        <v>4289</v>
      </c>
      <c r="E15" s="12" t="s">
        <v>9</v>
      </c>
      <c r="F15" s="12" t="s">
        <v>536</v>
      </c>
      <c r="G15" s="12" t="s">
        <v>537</v>
      </c>
      <c r="H15" s="80" t="str">
        <f t="shared" si="0"/>
        <v>M</v>
      </c>
      <c r="J15" s="15"/>
      <c r="K15" s="15"/>
      <c r="L15" s="15"/>
      <c r="M15" s="15"/>
      <c r="N15" s="14" t="e">
        <f>IF(AND(B15=#REF!,C15=#REF!),LOOKUP(9.99999999999999E+307,$N$2:N14)+1,"")</f>
        <v>#REF!</v>
      </c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45" t="s">
        <v>22</v>
      </c>
      <c r="AC15" s="46"/>
      <c r="AD15" s="46"/>
      <c r="AE15" s="47"/>
      <c r="AF15" s="48">
        <f>SUMPRODUCT((B3:B1523=2)*(C3:C1523=1))</f>
        <v>30</v>
      </c>
      <c r="AG15" s="49" t="s">
        <v>10</v>
      </c>
    </row>
    <row r="16" spans="1:33" s="3" customFormat="1" ht="17.100000000000001" customHeight="1" x14ac:dyDescent="0.5">
      <c r="B16" s="34">
        <v>1</v>
      </c>
      <c r="C16" s="11">
        <v>1</v>
      </c>
      <c r="D16" s="11">
        <v>4290</v>
      </c>
      <c r="E16" s="12" t="s">
        <v>8</v>
      </c>
      <c r="F16" s="12" t="s">
        <v>538</v>
      </c>
      <c r="G16" s="12" t="s">
        <v>539</v>
      </c>
      <c r="H16" s="80" t="str">
        <f t="shared" si="0"/>
        <v>W</v>
      </c>
      <c r="J16" s="15"/>
      <c r="K16" s="15"/>
      <c r="L16" s="15"/>
      <c r="M16" s="15"/>
      <c r="N16" s="14" t="e">
        <f>IF(AND(B16=#REF!,C16=#REF!),LOOKUP(9.99999999999999E+307,$N$2:N15)+1,"")</f>
        <v>#REF!</v>
      </c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45" t="s">
        <v>23</v>
      </c>
      <c r="AC16" s="46"/>
      <c r="AD16" s="46"/>
      <c r="AE16" s="47"/>
      <c r="AF16" s="48">
        <f>SUMPRODUCT((B3:B1523=2)*(C3:C1523=2))</f>
        <v>28</v>
      </c>
      <c r="AG16" s="49" t="s">
        <v>10</v>
      </c>
    </row>
    <row r="17" spans="2:33" s="3" customFormat="1" ht="17.100000000000001" customHeight="1" x14ac:dyDescent="0.5">
      <c r="B17" s="34">
        <v>1</v>
      </c>
      <c r="C17" s="11">
        <v>1</v>
      </c>
      <c r="D17" s="11">
        <v>4291</v>
      </c>
      <c r="E17" s="12" t="s">
        <v>8</v>
      </c>
      <c r="F17" s="12" t="s">
        <v>540</v>
      </c>
      <c r="G17" s="12" t="s">
        <v>541</v>
      </c>
      <c r="H17" s="80" t="str">
        <f t="shared" si="0"/>
        <v>W</v>
      </c>
      <c r="J17" s="15"/>
      <c r="K17" s="15"/>
      <c r="L17" s="15"/>
      <c r="M17" s="15"/>
      <c r="N17" s="14" t="e">
        <f>IF(AND(B17=#REF!,C17=#REF!),LOOKUP(9.99999999999999E+307,$N$2:N16)+1,"")</f>
        <v>#REF!</v>
      </c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45" t="s">
        <v>24</v>
      </c>
      <c r="AC17" s="46"/>
      <c r="AD17" s="46"/>
      <c r="AE17" s="47"/>
      <c r="AF17" s="48">
        <f>SUMPRODUCT((B3:B1523=2)*(C3:C1523=3))</f>
        <v>23</v>
      </c>
      <c r="AG17" s="49" t="s">
        <v>10</v>
      </c>
    </row>
    <row r="18" spans="2:33" s="3" customFormat="1" ht="17.100000000000001" customHeight="1" x14ac:dyDescent="0.5">
      <c r="B18" s="34">
        <v>1</v>
      </c>
      <c r="C18" s="11">
        <v>1</v>
      </c>
      <c r="D18" s="11">
        <v>4292</v>
      </c>
      <c r="E18" s="12" t="s">
        <v>8</v>
      </c>
      <c r="F18" s="12" t="s">
        <v>542</v>
      </c>
      <c r="G18" s="12" t="s">
        <v>486</v>
      </c>
      <c r="H18" s="80" t="str">
        <f t="shared" si="0"/>
        <v>W</v>
      </c>
      <c r="J18" s="15"/>
      <c r="K18" s="15"/>
      <c r="L18" s="15"/>
      <c r="M18" s="15"/>
      <c r="N18" s="14" t="e">
        <f>IF(AND(B18=#REF!,C18=#REF!),LOOKUP(9.99999999999999E+307,$N$2:N17)+1,"")</f>
        <v>#REF!</v>
      </c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45" t="s">
        <v>25</v>
      </c>
      <c r="AC18" s="46"/>
      <c r="AD18" s="46"/>
      <c r="AE18" s="47"/>
      <c r="AF18" s="48">
        <f>SUMPRODUCT((B3:B1523=2)*(C3:C1523=4))</f>
        <v>0</v>
      </c>
      <c r="AG18" s="49" t="s">
        <v>10</v>
      </c>
    </row>
    <row r="19" spans="2:33" s="3" customFormat="1" ht="17.100000000000001" customHeight="1" x14ac:dyDescent="0.5">
      <c r="B19" s="34">
        <v>1</v>
      </c>
      <c r="C19" s="11">
        <v>1</v>
      </c>
      <c r="D19" s="11">
        <v>4293</v>
      </c>
      <c r="E19" s="12" t="s">
        <v>8</v>
      </c>
      <c r="F19" s="12" t="s">
        <v>543</v>
      </c>
      <c r="G19" s="12" t="s">
        <v>544</v>
      </c>
      <c r="H19" s="80" t="str">
        <f t="shared" si="0"/>
        <v>W</v>
      </c>
      <c r="J19" s="15"/>
      <c r="K19" s="15"/>
      <c r="L19" s="15"/>
      <c r="M19" s="15"/>
      <c r="N19" s="14" t="e">
        <f>IF(AND(B19=#REF!,C19=#REF!),LOOKUP(9.99999999999999E+307,$N$2:N18)+1,"")</f>
        <v>#REF!</v>
      </c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45" t="s">
        <v>45</v>
      </c>
      <c r="AC19" s="46"/>
      <c r="AD19" s="46"/>
      <c r="AE19" s="47"/>
      <c r="AF19" s="48">
        <f>SUMPRODUCT((B3:B1523=2)*(C3:C1523=5))</f>
        <v>0</v>
      </c>
      <c r="AG19" s="49" t="s">
        <v>10</v>
      </c>
    </row>
    <row r="20" spans="2:33" s="3" customFormat="1" ht="17.100000000000001" customHeight="1" x14ac:dyDescent="0.5">
      <c r="B20" s="34">
        <v>1</v>
      </c>
      <c r="C20" s="11">
        <v>1</v>
      </c>
      <c r="D20" s="11">
        <v>4294</v>
      </c>
      <c r="E20" s="12" t="s">
        <v>8</v>
      </c>
      <c r="F20" s="12" t="s">
        <v>545</v>
      </c>
      <c r="G20" s="12" t="s">
        <v>546</v>
      </c>
      <c r="H20" s="80" t="str">
        <f t="shared" si="0"/>
        <v>W</v>
      </c>
      <c r="J20" s="15"/>
      <c r="K20" s="15"/>
      <c r="L20" s="15"/>
      <c r="M20" s="15"/>
      <c r="N20" s="14" t="e">
        <f>IF(AND(B20=#REF!,C20=#REF!),LOOKUP(9.99999999999999E+307,$N$2:N19)+1,"")</f>
        <v>#REF!</v>
      </c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45" t="s">
        <v>46</v>
      </c>
      <c r="AC20" s="46"/>
      <c r="AD20" s="46"/>
      <c r="AE20" s="47"/>
      <c r="AF20" s="48">
        <f>SUMPRODUCT((B3:B1523=2)*(C3:C1523=6))</f>
        <v>0</v>
      </c>
      <c r="AG20" s="49" t="s">
        <v>10</v>
      </c>
    </row>
    <row r="21" spans="2:33" s="3" customFormat="1" ht="17.100000000000001" customHeight="1" x14ac:dyDescent="0.5">
      <c r="B21" s="34">
        <v>1</v>
      </c>
      <c r="C21" s="11">
        <v>1</v>
      </c>
      <c r="D21" s="11">
        <v>4295</v>
      </c>
      <c r="E21" s="12" t="s">
        <v>8</v>
      </c>
      <c r="F21" s="12" t="s">
        <v>547</v>
      </c>
      <c r="G21" s="12" t="s">
        <v>310</v>
      </c>
      <c r="H21" s="80" t="str">
        <f t="shared" si="0"/>
        <v>W</v>
      </c>
      <c r="J21" s="15"/>
      <c r="K21" s="15"/>
      <c r="L21" s="15"/>
      <c r="M21" s="15"/>
      <c r="N21" s="14" t="e">
        <f>IF(AND(B21=#REF!,C21=#REF!),LOOKUP(9.99999999999999E+307,$N$2:N20)+1,"")</f>
        <v>#REF!</v>
      </c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45" t="s">
        <v>26</v>
      </c>
      <c r="AC21" s="46"/>
      <c r="AD21" s="46"/>
      <c r="AE21" s="47"/>
      <c r="AF21" s="48">
        <f>SUMPRODUCT((B3:B1523=3)*(C3:C1523=1))</f>
        <v>27</v>
      </c>
      <c r="AG21" s="49" t="s">
        <v>10</v>
      </c>
    </row>
    <row r="22" spans="2:33" s="3" customFormat="1" ht="17.100000000000001" customHeight="1" x14ac:dyDescent="0.5">
      <c r="B22" s="34">
        <v>1</v>
      </c>
      <c r="C22" s="11">
        <v>1</v>
      </c>
      <c r="D22" s="11">
        <v>4296</v>
      </c>
      <c r="E22" s="12" t="s">
        <v>8</v>
      </c>
      <c r="F22" s="12" t="s">
        <v>548</v>
      </c>
      <c r="G22" s="12" t="s">
        <v>549</v>
      </c>
      <c r="H22" s="80" t="str">
        <f t="shared" si="0"/>
        <v>W</v>
      </c>
      <c r="J22" s="15"/>
      <c r="K22" s="15"/>
      <c r="L22" s="15"/>
      <c r="M22" s="15"/>
      <c r="N22" s="14" t="e">
        <f>IF(AND(B22=#REF!,C22=#REF!),LOOKUP(9.99999999999999E+307,$N$2:N21)+1,"")</f>
        <v>#REF!</v>
      </c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45" t="s">
        <v>27</v>
      </c>
      <c r="AC22" s="46"/>
      <c r="AD22" s="46"/>
      <c r="AE22" s="47"/>
      <c r="AF22" s="48">
        <f>SUMPRODUCT((B3:B1523=3)*(C3:C1523=2))</f>
        <v>28</v>
      </c>
      <c r="AG22" s="49" t="s">
        <v>10</v>
      </c>
    </row>
    <row r="23" spans="2:33" s="3" customFormat="1" ht="17.100000000000001" customHeight="1" x14ac:dyDescent="0.5">
      <c r="B23" s="34">
        <v>1</v>
      </c>
      <c r="C23" s="11">
        <v>1</v>
      </c>
      <c r="D23" s="11">
        <v>4297</v>
      </c>
      <c r="E23" s="12" t="s">
        <v>8</v>
      </c>
      <c r="F23" s="12" t="s">
        <v>115</v>
      </c>
      <c r="G23" s="12" t="s">
        <v>550</v>
      </c>
      <c r="H23" s="80" t="str">
        <f t="shared" si="0"/>
        <v>W</v>
      </c>
      <c r="J23" s="15"/>
      <c r="K23" s="15"/>
      <c r="L23" s="15"/>
      <c r="M23" s="15"/>
      <c r="N23" s="14" t="e">
        <f>IF(AND(B23=#REF!,C23=#REF!),LOOKUP(9.99999999999999E+307,$N$2:N22)+1,"")</f>
        <v>#REF!</v>
      </c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45" t="s">
        <v>28</v>
      </c>
      <c r="AC23" s="46"/>
      <c r="AD23" s="46"/>
      <c r="AE23" s="47"/>
      <c r="AF23" s="48">
        <f>SUMPRODUCT((B3:B1523=3)*(C3:C1523=3))</f>
        <v>0</v>
      </c>
      <c r="AG23" s="49" t="s">
        <v>10</v>
      </c>
    </row>
    <row r="24" spans="2:33" s="3" customFormat="1" ht="17.100000000000001" customHeight="1" x14ac:dyDescent="0.5">
      <c r="B24" s="34">
        <v>1</v>
      </c>
      <c r="C24" s="11">
        <v>1</v>
      </c>
      <c r="D24" s="11">
        <v>4298</v>
      </c>
      <c r="E24" s="12" t="s">
        <v>8</v>
      </c>
      <c r="F24" s="12" t="s">
        <v>551</v>
      </c>
      <c r="G24" s="12" t="s">
        <v>552</v>
      </c>
      <c r="H24" s="80" t="str">
        <f t="shared" si="0"/>
        <v>W</v>
      </c>
      <c r="J24" s="15"/>
      <c r="K24" s="15"/>
      <c r="L24" s="15"/>
      <c r="M24" s="15"/>
      <c r="N24" s="14" t="e">
        <f>IF(AND(B24=#REF!,C24=#REF!),LOOKUP(9.99999999999999E+307,$N$2:N23)+1,"")</f>
        <v>#REF!</v>
      </c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45" t="s">
        <v>47</v>
      </c>
      <c r="AC24" s="46"/>
      <c r="AD24" s="46"/>
      <c r="AE24" s="47"/>
      <c r="AF24" s="48">
        <f>SUMPRODUCT((B3:B1523=3)*(C3:C1523=4))</f>
        <v>0</v>
      </c>
      <c r="AG24" s="49" t="s">
        <v>10</v>
      </c>
    </row>
    <row r="25" spans="2:33" s="3" customFormat="1" ht="17.100000000000001" customHeight="1" x14ac:dyDescent="0.5">
      <c r="B25" s="34">
        <v>1</v>
      </c>
      <c r="C25" s="11">
        <v>1</v>
      </c>
      <c r="D25" s="11">
        <v>4299</v>
      </c>
      <c r="E25" s="12" t="s">
        <v>8</v>
      </c>
      <c r="F25" s="12" t="s">
        <v>99</v>
      </c>
      <c r="G25" s="12" t="s">
        <v>295</v>
      </c>
      <c r="H25" s="80" t="str">
        <f t="shared" si="0"/>
        <v>W</v>
      </c>
      <c r="J25" s="15"/>
      <c r="K25" s="15"/>
      <c r="L25" s="15"/>
      <c r="M25" s="15"/>
      <c r="N25" s="14" t="e">
        <f>IF(AND(B25=#REF!,C25=#REF!),LOOKUP(9.99999999999999E+307,$N$2:N24)+1,"")</f>
        <v>#REF!</v>
      </c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45" t="s">
        <v>48</v>
      </c>
      <c r="AC25" s="46"/>
      <c r="AD25" s="46"/>
      <c r="AE25" s="47"/>
      <c r="AF25" s="48">
        <f>SUMPRODUCT((B3:B1523=3)*(C3:C1523=5))</f>
        <v>0</v>
      </c>
      <c r="AG25" s="49" t="s">
        <v>10</v>
      </c>
    </row>
    <row r="26" spans="2:33" s="3" customFormat="1" ht="17.100000000000001" customHeight="1" x14ac:dyDescent="0.5">
      <c r="B26" s="34">
        <v>1</v>
      </c>
      <c r="C26" s="11">
        <v>1</v>
      </c>
      <c r="D26" s="11">
        <v>4300</v>
      </c>
      <c r="E26" s="12" t="s">
        <v>8</v>
      </c>
      <c r="F26" s="12" t="s">
        <v>553</v>
      </c>
      <c r="G26" s="12" t="s">
        <v>202</v>
      </c>
      <c r="H26" s="80" t="str">
        <f t="shared" si="0"/>
        <v>W</v>
      </c>
      <c r="J26" s="15"/>
      <c r="K26" s="15"/>
      <c r="L26" s="15"/>
      <c r="M26" s="15"/>
      <c r="N26" s="14" t="e">
        <f>IF(AND(B26=#REF!,C26=#REF!),LOOKUP(9.99999999999999E+307,$N$2:N25)+1,"")</f>
        <v>#REF!</v>
      </c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61" t="s">
        <v>49</v>
      </c>
      <c r="AC26" s="62"/>
      <c r="AD26" s="62"/>
      <c r="AE26" s="63"/>
      <c r="AF26" s="48">
        <f>SUMPRODUCT((B3:B1523=3)*(C3:C1523=6))</f>
        <v>0</v>
      </c>
      <c r="AG26" s="49" t="s">
        <v>10</v>
      </c>
    </row>
    <row r="27" spans="2:33" s="3" customFormat="1" ht="17.100000000000001" customHeight="1" x14ac:dyDescent="0.5">
      <c r="B27" s="34">
        <v>1</v>
      </c>
      <c r="C27" s="11">
        <v>1</v>
      </c>
      <c r="D27" s="11">
        <v>4301</v>
      </c>
      <c r="E27" s="12" t="s">
        <v>8</v>
      </c>
      <c r="F27" s="12" t="s">
        <v>554</v>
      </c>
      <c r="G27" s="12" t="s">
        <v>555</v>
      </c>
      <c r="H27" s="80" t="str">
        <f t="shared" si="0"/>
        <v>W</v>
      </c>
      <c r="J27" s="15"/>
      <c r="K27" s="15"/>
      <c r="L27" s="15"/>
      <c r="M27" s="15"/>
      <c r="N27" s="14" t="e">
        <f>IF(AND(B27=#REF!,C27=#REF!),LOOKUP(9.99999999999999E+307,$N$2:N26)+1,"")</f>
        <v>#REF!</v>
      </c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61" t="s">
        <v>29</v>
      </c>
      <c r="AC27" s="62"/>
      <c r="AD27" s="62"/>
      <c r="AE27" s="63"/>
      <c r="AF27" s="48">
        <f>SUMPRODUCT((B3:B1523=4)*(C3:C1523=1))</f>
        <v>40</v>
      </c>
      <c r="AG27" s="49" t="s">
        <v>10</v>
      </c>
    </row>
    <row r="28" spans="2:33" s="3" customFormat="1" ht="17.100000000000001" customHeight="1" x14ac:dyDescent="0.5">
      <c r="B28" s="34">
        <v>1</v>
      </c>
      <c r="C28" s="11">
        <v>1</v>
      </c>
      <c r="D28" s="11">
        <v>4302</v>
      </c>
      <c r="E28" s="12" t="s">
        <v>8</v>
      </c>
      <c r="F28" s="12" t="s">
        <v>556</v>
      </c>
      <c r="G28" s="12" t="s">
        <v>557</v>
      </c>
      <c r="H28" s="80" t="str">
        <f t="shared" si="0"/>
        <v>W</v>
      </c>
      <c r="J28" s="15"/>
      <c r="K28" s="15"/>
      <c r="L28" s="15"/>
      <c r="M28" s="15"/>
      <c r="N28" s="14" t="e">
        <f>IF(AND(B28=#REF!,C28=#REF!),LOOKUP(9.99999999999999E+307,$N$2:N27)+1,"")</f>
        <v>#REF!</v>
      </c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61" t="s">
        <v>30</v>
      </c>
      <c r="AC28" s="62"/>
      <c r="AD28" s="62"/>
      <c r="AE28" s="63"/>
      <c r="AF28" s="48">
        <f>SUMPRODUCT((B3:B1523=4)*(C3:C1523=2))</f>
        <v>0</v>
      </c>
      <c r="AG28" s="49" t="s">
        <v>10</v>
      </c>
    </row>
    <row r="29" spans="2:33" s="3" customFormat="1" ht="17.100000000000001" customHeight="1" x14ac:dyDescent="0.5">
      <c r="B29" s="34">
        <v>1</v>
      </c>
      <c r="C29" s="11">
        <v>1</v>
      </c>
      <c r="D29" s="11">
        <v>4303</v>
      </c>
      <c r="E29" s="12" t="s">
        <v>8</v>
      </c>
      <c r="F29" s="12" t="s">
        <v>558</v>
      </c>
      <c r="G29" s="12" t="s">
        <v>559</v>
      </c>
      <c r="H29" s="80" t="str">
        <f t="shared" si="0"/>
        <v>W</v>
      </c>
      <c r="J29" s="15"/>
      <c r="K29" s="15"/>
      <c r="L29" s="15"/>
      <c r="M29" s="15"/>
      <c r="N29" s="14" t="e">
        <f>IF(AND(B29=#REF!,C29=#REF!),LOOKUP(9.99999999999999E+307,$N$2:N28)+1,"")</f>
        <v>#REF!</v>
      </c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61" t="s">
        <v>31</v>
      </c>
      <c r="AC29" s="62"/>
      <c r="AD29" s="62"/>
      <c r="AE29" s="63"/>
      <c r="AF29" s="48">
        <f>SUMPRODUCT((B3:B1523=4)*(C3:C1523=3))</f>
        <v>0</v>
      </c>
      <c r="AG29" s="49" t="s">
        <v>10</v>
      </c>
    </row>
    <row r="30" spans="2:33" s="3" customFormat="1" ht="17.100000000000001" customHeight="1" x14ac:dyDescent="0.5">
      <c r="B30" s="34">
        <v>1</v>
      </c>
      <c r="C30" s="11">
        <v>1</v>
      </c>
      <c r="D30" s="11">
        <v>4304</v>
      </c>
      <c r="E30" s="12" t="s">
        <v>8</v>
      </c>
      <c r="F30" s="12" t="s">
        <v>280</v>
      </c>
      <c r="G30" s="12" t="s">
        <v>560</v>
      </c>
      <c r="H30" s="80" t="str">
        <f t="shared" si="0"/>
        <v>W</v>
      </c>
      <c r="J30" s="15"/>
      <c r="K30" s="15"/>
      <c r="L30" s="15"/>
      <c r="M30" s="15"/>
      <c r="N30" s="14" t="e">
        <f>IF(AND(B30=#REF!,C30=#REF!),LOOKUP(9.99999999999999E+307,$N$2:N29)+1,"")</f>
        <v>#REF!</v>
      </c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61" t="s">
        <v>50</v>
      </c>
      <c r="AC30" s="62"/>
      <c r="AD30" s="62"/>
      <c r="AE30" s="63"/>
      <c r="AF30" s="48">
        <f>SUMPRODUCT((B3:B1523=4)*(C3:C1523=4))</f>
        <v>0</v>
      </c>
      <c r="AG30" s="49" t="s">
        <v>10</v>
      </c>
    </row>
    <row r="31" spans="2:33" s="3" customFormat="1" ht="17.100000000000001" customHeight="1" x14ac:dyDescent="0.5">
      <c r="B31" s="34">
        <v>1</v>
      </c>
      <c r="C31" s="11">
        <v>1</v>
      </c>
      <c r="D31" s="11">
        <v>4305</v>
      </c>
      <c r="E31" s="12" t="s">
        <v>8</v>
      </c>
      <c r="F31" s="12" t="s">
        <v>561</v>
      </c>
      <c r="G31" s="12" t="s">
        <v>562</v>
      </c>
      <c r="H31" s="80" t="str">
        <f t="shared" si="0"/>
        <v>W</v>
      </c>
      <c r="J31" s="15"/>
      <c r="K31" s="15"/>
      <c r="L31" s="15"/>
      <c r="M31" s="15"/>
      <c r="N31" s="14" t="e">
        <f>IF(AND(B31=#REF!,C31=#REF!),LOOKUP(9.99999999999999E+307,$N$2:N30)+1,"")</f>
        <v>#REF!</v>
      </c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61" t="s">
        <v>51</v>
      </c>
      <c r="AC31" s="62"/>
      <c r="AD31" s="62"/>
      <c r="AE31" s="63"/>
      <c r="AF31" s="48">
        <f>SUMPRODUCT((B3:B1523=4)*(C3:C1523=5))</f>
        <v>0</v>
      </c>
      <c r="AG31" s="49" t="s">
        <v>10</v>
      </c>
    </row>
    <row r="32" spans="2:33" s="3" customFormat="1" ht="17.100000000000001" customHeight="1" x14ac:dyDescent="0.5">
      <c r="B32" s="34">
        <v>1</v>
      </c>
      <c r="C32" s="11">
        <v>1</v>
      </c>
      <c r="D32" s="11">
        <v>4306</v>
      </c>
      <c r="E32" s="12" t="s">
        <v>8</v>
      </c>
      <c r="F32" s="12" t="s">
        <v>563</v>
      </c>
      <c r="G32" s="12" t="s">
        <v>564</v>
      </c>
      <c r="H32" s="80" t="str">
        <f t="shared" si="0"/>
        <v>W</v>
      </c>
      <c r="J32" s="15"/>
      <c r="K32" s="15"/>
      <c r="L32" s="15"/>
      <c r="M32" s="15"/>
      <c r="N32" s="14" t="e">
        <f>IF(AND(B32=#REF!,C32=#REF!),LOOKUP(9.99999999999999E+307,$N$2:N31)+1,"")</f>
        <v>#REF!</v>
      </c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61" t="s">
        <v>32</v>
      </c>
      <c r="AC32" s="62"/>
      <c r="AD32" s="62"/>
      <c r="AE32" s="63"/>
      <c r="AF32" s="48">
        <f>SUMPRODUCT((B3:B1523=5)*(C3:C1523=1))</f>
        <v>22</v>
      </c>
      <c r="AG32" s="49" t="s">
        <v>10</v>
      </c>
    </row>
    <row r="33" spans="2:33" s="3" customFormat="1" ht="17.100000000000001" customHeight="1" x14ac:dyDescent="0.5">
      <c r="B33" s="34">
        <v>1</v>
      </c>
      <c r="C33" s="11">
        <v>1</v>
      </c>
      <c r="D33" s="11">
        <v>4307</v>
      </c>
      <c r="E33" s="12" t="s">
        <v>8</v>
      </c>
      <c r="F33" s="12" t="s">
        <v>565</v>
      </c>
      <c r="G33" s="12" t="s">
        <v>181</v>
      </c>
      <c r="H33" s="80" t="str">
        <f t="shared" si="0"/>
        <v>W</v>
      </c>
      <c r="J33" s="15"/>
      <c r="K33" s="15"/>
      <c r="L33" s="15"/>
      <c r="M33" s="15"/>
      <c r="N33" s="14" t="e">
        <f>IF(AND(B33=#REF!,C33=#REF!),LOOKUP(9.99999999999999E+307,$N$2:N32)+1,"")</f>
        <v>#REF!</v>
      </c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61" t="s">
        <v>33</v>
      </c>
      <c r="AC33" s="62"/>
      <c r="AD33" s="62"/>
      <c r="AE33" s="63"/>
      <c r="AF33" s="48">
        <f>SUMPRODUCT((B3:B1523=5)*(C3:C1523=2))</f>
        <v>22</v>
      </c>
      <c r="AG33" s="49" t="s">
        <v>10</v>
      </c>
    </row>
    <row r="34" spans="2:33" s="3" customFormat="1" ht="17.100000000000001" customHeight="1" x14ac:dyDescent="0.5">
      <c r="B34" s="34">
        <v>1</v>
      </c>
      <c r="C34" s="11">
        <v>1</v>
      </c>
      <c r="D34" s="11">
        <v>4308</v>
      </c>
      <c r="E34" s="12" t="s">
        <v>8</v>
      </c>
      <c r="F34" s="12" t="s">
        <v>566</v>
      </c>
      <c r="G34" s="12" t="s">
        <v>567</v>
      </c>
      <c r="H34" s="80" t="str">
        <f t="shared" si="0"/>
        <v>W</v>
      </c>
      <c r="J34" s="15"/>
      <c r="K34" s="15"/>
      <c r="L34" s="15"/>
      <c r="M34" s="15"/>
      <c r="N34" s="14" t="e">
        <f>IF(AND(B34=#REF!,C34=#REF!),LOOKUP(9.99999999999999E+307,$N$2:N33)+1,"")</f>
        <v>#REF!</v>
      </c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61" t="s">
        <v>52</v>
      </c>
      <c r="AC34" s="62"/>
      <c r="AD34" s="62"/>
      <c r="AE34" s="63"/>
      <c r="AF34" s="48">
        <f>SUMPRODUCT((B3:B1523=5)*(C3:C1523=3))</f>
        <v>0</v>
      </c>
      <c r="AG34" s="49" t="s">
        <v>10</v>
      </c>
    </row>
    <row r="35" spans="2:33" s="3" customFormat="1" ht="17.100000000000001" customHeight="1" x14ac:dyDescent="0.5">
      <c r="B35" s="34">
        <v>1</v>
      </c>
      <c r="C35" s="11">
        <v>2</v>
      </c>
      <c r="D35" s="11">
        <v>4309</v>
      </c>
      <c r="E35" s="12" t="s">
        <v>9</v>
      </c>
      <c r="F35" s="12" t="s">
        <v>568</v>
      </c>
      <c r="G35" s="12" t="s">
        <v>423</v>
      </c>
      <c r="H35" s="80" t="str">
        <f t="shared" si="0"/>
        <v>M</v>
      </c>
      <c r="J35" s="15"/>
      <c r="K35" s="15"/>
      <c r="L35" s="15"/>
      <c r="M35" s="15"/>
      <c r="N35" s="14" t="e">
        <f>IF(AND(B35=#REF!,C35=#REF!),LOOKUP(9.99999999999999E+307,$N$2:N34)+1,"")</f>
        <v>#REF!</v>
      </c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61" t="s">
        <v>53</v>
      </c>
      <c r="AC35" s="62"/>
      <c r="AD35" s="62"/>
      <c r="AE35" s="63"/>
      <c r="AF35" s="48">
        <f>SUMPRODUCT((B3:B1523=5)*(C3:C1523=4))</f>
        <v>0</v>
      </c>
      <c r="AG35" s="49" t="s">
        <v>10</v>
      </c>
    </row>
    <row r="36" spans="2:33" s="3" customFormat="1" ht="17.100000000000001" customHeight="1" x14ac:dyDescent="0.5">
      <c r="B36" s="34">
        <v>1</v>
      </c>
      <c r="C36" s="11">
        <v>2</v>
      </c>
      <c r="D36" s="11">
        <v>4310</v>
      </c>
      <c r="E36" s="12" t="s">
        <v>9</v>
      </c>
      <c r="F36" s="12" t="s">
        <v>569</v>
      </c>
      <c r="G36" s="12" t="s">
        <v>257</v>
      </c>
      <c r="H36" s="80" t="str">
        <f t="shared" si="0"/>
        <v>M</v>
      </c>
      <c r="J36" s="15"/>
      <c r="K36" s="15"/>
      <c r="L36" s="15"/>
      <c r="M36" s="15"/>
      <c r="N36" s="14" t="e">
        <f>IF(AND(B36=#REF!,C36=#REF!),LOOKUP(9.99999999999999E+307,$N$2:N35)+1,"")</f>
        <v>#REF!</v>
      </c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61" t="s">
        <v>54</v>
      </c>
      <c r="AC36" s="62"/>
      <c r="AD36" s="62"/>
      <c r="AE36" s="63"/>
      <c r="AF36" s="48">
        <f>SUMPRODUCT((B3:B1523=5)*(C3:C1523=5))</f>
        <v>0</v>
      </c>
      <c r="AG36" s="49" t="s">
        <v>10</v>
      </c>
    </row>
    <row r="37" spans="2:33" s="3" customFormat="1" ht="17.100000000000001" customHeight="1" x14ac:dyDescent="0.5">
      <c r="B37" s="34">
        <v>1</v>
      </c>
      <c r="C37" s="11">
        <v>2</v>
      </c>
      <c r="D37" s="11">
        <v>4311</v>
      </c>
      <c r="E37" s="12" t="s">
        <v>9</v>
      </c>
      <c r="F37" s="12" t="s">
        <v>438</v>
      </c>
      <c r="G37" s="12" t="s">
        <v>361</v>
      </c>
      <c r="H37" s="80" t="str">
        <f t="shared" si="0"/>
        <v>M</v>
      </c>
      <c r="J37" s="15"/>
      <c r="K37" s="15"/>
      <c r="L37" s="15"/>
      <c r="M37" s="15"/>
      <c r="N37" s="14" t="e">
        <f>IF(AND(B37=#REF!,C37=#REF!),LOOKUP(9.99999999999999E+307,$N$2:N36)+1,"")</f>
        <v>#REF!</v>
      </c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61" t="s">
        <v>34</v>
      </c>
      <c r="AC37" s="62"/>
      <c r="AD37" s="62"/>
      <c r="AE37" s="63"/>
      <c r="AF37" s="48">
        <f>SUMPRODUCT((B3:B1523=6)*(C3:C1523=1))</f>
        <v>14</v>
      </c>
      <c r="AG37" s="49" t="s">
        <v>10</v>
      </c>
    </row>
    <row r="38" spans="2:33" s="3" customFormat="1" ht="17.100000000000001" customHeight="1" x14ac:dyDescent="0.5">
      <c r="B38" s="34">
        <v>1</v>
      </c>
      <c r="C38" s="11">
        <v>2</v>
      </c>
      <c r="D38" s="11">
        <v>4312</v>
      </c>
      <c r="E38" s="12" t="s">
        <v>9</v>
      </c>
      <c r="F38" s="12" t="s">
        <v>570</v>
      </c>
      <c r="G38" s="12" t="s">
        <v>571</v>
      </c>
      <c r="H38" s="80" t="str">
        <f t="shared" si="0"/>
        <v>M</v>
      </c>
      <c r="J38" s="15"/>
      <c r="K38" s="15"/>
      <c r="L38" s="15"/>
      <c r="M38" s="15"/>
      <c r="N38" s="14" t="e">
        <f>IF(AND(B38=#REF!,C38=#REF!),LOOKUP(9.99999999999999E+307,$N$2:N37)+1,"")</f>
        <v>#REF!</v>
      </c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61" t="s">
        <v>35</v>
      </c>
      <c r="AC38" s="62"/>
      <c r="AD38" s="62"/>
      <c r="AE38" s="63"/>
      <c r="AF38" s="48">
        <f>SUMPRODUCT((B3:B1523=6)*(C3:C1523=2))</f>
        <v>19</v>
      </c>
      <c r="AG38" s="49" t="s">
        <v>10</v>
      </c>
    </row>
    <row r="39" spans="2:33" s="3" customFormat="1" ht="17.100000000000001" customHeight="1" x14ac:dyDescent="0.5">
      <c r="B39" s="34">
        <v>1</v>
      </c>
      <c r="C39" s="11">
        <v>2</v>
      </c>
      <c r="D39" s="11">
        <v>4313</v>
      </c>
      <c r="E39" s="12" t="s">
        <v>9</v>
      </c>
      <c r="F39" s="12" t="s">
        <v>153</v>
      </c>
      <c r="G39" s="12" t="s">
        <v>501</v>
      </c>
      <c r="H39" s="80" t="str">
        <f t="shared" si="0"/>
        <v>M</v>
      </c>
      <c r="J39" s="15"/>
      <c r="K39" s="15"/>
      <c r="L39" s="15"/>
      <c r="M39" s="15"/>
      <c r="N39" s="14" t="e">
        <f>IF(AND(B39=#REF!,C39=#REF!),LOOKUP(9.99999999999999E+307,$N$2:N38)+1,"")</f>
        <v>#REF!</v>
      </c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61" t="s">
        <v>55</v>
      </c>
      <c r="AC39" s="62"/>
      <c r="AD39" s="62"/>
      <c r="AE39" s="63"/>
      <c r="AF39" s="48">
        <f>SUMPRODUCT((B3:B1523=6)*(C3:C1523=3))</f>
        <v>0</v>
      </c>
      <c r="AG39" s="49" t="s">
        <v>10</v>
      </c>
    </row>
    <row r="40" spans="2:33" s="3" customFormat="1" ht="17.100000000000001" customHeight="1" x14ac:dyDescent="0.5">
      <c r="B40" s="34">
        <v>1</v>
      </c>
      <c r="C40" s="11">
        <v>2</v>
      </c>
      <c r="D40" s="11">
        <v>4314</v>
      </c>
      <c r="E40" s="12" t="s">
        <v>9</v>
      </c>
      <c r="F40" s="12" t="s">
        <v>572</v>
      </c>
      <c r="G40" s="12" t="s">
        <v>573</v>
      </c>
      <c r="H40" s="80" t="str">
        <f t="shared" si="0"/>
        <v>M</v>
      </c>
      <c r="J40" s="15"/>
      <c r="K40" s="15"/>
      <c r="L40" s="15"/>
      <c r="M40" s="15"/>
      <c r="N40" s="14" t="e">
        <f>IF(AND(B40=#REF!,C40=#REF!),LOOKUP(9.99999999999999E+307,$N$2:N39)+1,"")</f>
        <v>#REF!</v>
      </c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61" t="s">
        <v>56</v>
      </c>
      <c r="AC40" s="62"/>
      <c r="AD40" s="62"/>
      <c r="AE40" s="63"/>
      <c r="AF40" s="48">
        <f>SUMPRODUCT((B3:B1523=6)*(C3:C1523=4))</f>
        <v>0</v>
      </c>
      <c r="AG40" s="49" t="s">
        <v>10</v>
      </c>
    </row>
    <row r="41" spans="2:33" s="3" customFormat="1" ht="17.100000000000001" customHeight="1" thickBot="1" x14ac:dyDescent="0.55000000000000004">
      <c r="B41" s="34">
        <v>1</v>
      </c>
      <c r="C41" s="11">
        <v>2</v>
      </c>
      <c r="D41" s="11">
        <v>4315</v>
      </c>
      <c r="E41" s="12" t="s">
        <v>9</v>
      </c>
      <c r="F41" s="12" t="s">
        <v>574</v>
      </c>
      <c r="G41" s="12" t="s">
        <v>575</v>
      </c>
      <c r="H41" s="80" t="str">
        <f t="shared" si="0"/>
        <v>M</v>
      </c>
      <c r="J41" s="15"/>
      <c r="K41" s="15"/>
      <c r="L41" s="15"/>
      <c r="M41" s="15"/>
      <c r="N41" s="14" t="e">
        <f>IF(AND(B41=#REF!,C41=#REF!),LOOKUP(9.99999999999999E+307,$N$2:N40)+1,"")</f>
        <v>#REF!</v>
      </c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64" t="s">
        <v>57</v>
      </c>
      <c r="AC41" s="65"/>
      <c r="AD41" s="65"/>
      <c r="AE41" s="66"/>
      <c r="AF41" s="53">
        <f>SUMPRODUCT((B3:B1523=6)*(C3:C1523=5))</f>
        <v>0</v>
      </c>
      <c r="AG41" s="54" t="s">
        <v>10</v>
      </c>
    </row>
    <row r="42" spans="2:33" s="3" customFormat="1" ht="17.100000000000001" customHeight="1" thickBot="1" x14ac:dyDescent="0.55000000000000004">
      <c r="B42" s="34">
        <v>1</v>
      </c>
      <c r="C42" s="11">
        <v>2</v>
      </c>
      <c r="D42" s="11">
        <v>4316</v>
      </c>
      <c r="E42" s="12" t="s">
        <v>9</v>
      </c>
      <c r="F42" s="12" t="s">
        <v>576</v>
      </c>
      <c r="G42" s="12" t="s">
        <v>577</v>
      </c>
      <c r="H42" s="80" t="str">
        <f t="shared" si="0"/>
        <v>M</v>
      </c>
      <c r="J42" s="15"/>
      <c r="K42" s="15"/>
      <c r="L42" s="15"/>
      <c r="M42" s="15"/>
      <c r="N42" s="14" t="e">
        <f>IF(AND(B42=#REF!,C42=#REF!),LOOKUP(9.99999999999999E+307,$N$2:N41)+1,"")</f>
        <v>#REF!</v>
      </c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"/>
      <c r="AC42" s="1"/>
      <c r="AD42" s="1"/>
      <c r="AE42" s="15"/>
      <c r="AF42" s="15"/>
      <c r="AG42" s="15"/>
    </row>
    <row r="43" spans="2:33" s="3" customFormat="1" ht="17.100000000000001" customHeight="1" x14ac:dyDescent="0.5">
      <c r="B43" s="34">
        <v>1</v>
      </c>
      <c r="C43" s="11">
        <v>2</v>
      </c>
      <c r="D43" s="11">
        <v>4317</v>
      </c>
      <c r="E43" s="12" t="s">
        <v>9</v>
      </c>
      <c r="F43" s="12" t="s">
        <v>578</v>
      </c>
      <c r="G43" s="12" t="s">
        <v>579</v>
      </c>
      <c r="H43" s="80" t="str">
        <f t="shared" si="0"/>
        <v>M</v>
      </c>
      <c r="J43" s="15"/>
      <c r="K43" s="15"/>
      <c r="L43" s="15"/>
      <c r="M43" s="15"/>
      <c r="N43" s="14" t="e">
        <f>IF(AND(B43=#REF!,C43=#REF!),LOOKUP(9.99999999999999E+307,$N$2:N42)+1,"")</f>
        <v>#REF!</v>
      </c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67" t="s">
        <v>59</v>
      </c>
      <c r="AC43" s="42"/>
      <c r="AD43" s="42"/>
      <c r="AE43" s="68"/>
      <c r="AF43" s="69">
        <f>SUM(AF9:AF41)</f>
        <v>346</v>
      </c>
      <c r="AG43" s="70" t="s">
        <v>10</v>
      </c>
    </row>
    <row r="44" spans="2:33" s="3" customFormat="1" ht="17.100000000000001" customHeight="1" x14ac:dyDescent="0.5">
      <c r="B44" s="34">
        <v>1</v>
      </c>
      <c r="C44" s="11">
        <v>2</v>
      </c>
      <c r="D44" s="11">
        <v>4318</v>
      </c>
      <c r="E44" s="12" t="s">
        <v>9</v>
      </c>
      <c r="F44" s="12" t="s">
        <v>88</v>
      </c>
      <c r="G44" s="12" t="s">
        <v>580</v>
      </c>
      <c r="H44" s="80" t="str">
        <f t="shared" si="0"/>
        <v>M</v>
      </c>
      <c r="J44" s="15"/>
      <c r="K44" s="15"/>
      <c r="L44" s="15"/>
      <c r="M44" s="15"/>
      <c r="N44" s="14" t="e">
        <f>IF(AND(B44=#REF!,C44=#REF!),LOOKUP(9.99999999999999E+307,$N$2:N43)+1,"")</f>
        <v>#REF!</v>
      </c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61" t="s">
        <v>58</v>
      </c>
      <c r="AC44" s="71"/>
      <c r="AD44" s="71"/>
      <c r="AE44" s="72"/>
      <c r="AF44" s="73">
        <f>COUNTIF(C3:C843,20)</f>
        <v>24</v>
      </c>
      <c r="AG44" s="74" t="s">
        <v>10</v>
      </c>
    </row>
    <row r="45" spans="2:33" s="3" customFormat="1" ht="17.100000000000001" customHeight="1" x14ac:dyDescent="0.5">
      <c r="B45" s="34">
        <v>1</v>
      </c>
      <c r="C45" s="11">
        <v>2</v>
      </c>
      <c r="D45" s="11">
        <v>4319</v>
      </c>
      <c r="E45" s="12" t="s">
        <v>9</v>
      </c>
      <c r="F45" s="12" t="s">
        <v>88</v>
      </c>
      <c r="G45" s="12" t="s">
        <v>581</v>
      </c>
      <c r="H45" s="80" t="str">
        <f t="shared" si="0"/>
        <v>M</v>
      </c>
      <c r="J45" s="15"/>
      <c r="K45" s="15"/>
      <c r="L45" s="15"/>
      <c r="M45" s="15"/>
      <c r="N45" s="14" t="e">
        <f>IF(AND(B45=#REF!,C45=#REF!),LOOKUP(9.99999999999999E+307,$N$2:N44)+1,"")</f>
        <v>#REF!</v>
      </c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61" t="s">
        <v>36</v>
      </c>
      <c r="AC45" s="71"/>
      <c r="AD45" s="71"/>
      <c r="AE45" s="72"/>
      <c r="AF45" s="75">
        <f>SUMPRODUCT((B3:B1523=1)*(C3:C1523=20))</f>
        <v>0</v>
      </c>
      <c r="AG45" s="74" t="s">
        <v>10</v>
      </c>
    </row>
    <row r="46" spans="2:33" s="3" customFormat="1" ht="17.100000000000001" customHeight="1" x14ac:dyDescent="0.5">
      <c r="B46" s="34">
        <v>1</v>
      </c>
      <c r="C46" s="11">
        <v>2</v>
      </c>
      <c r="D46" s="11">
        <v>4320</v>
      </c>
      <c r="E46" s="12" t="s">
        <v>9</v>
      </c>
      <c r="F46" s="12" t="s">
        <v>582</v>
      </c>
      <c r="G46" s="12" t="s">
        <v>583</v>
      </c>
      <c r="H46" s="80" t="str">
        <f t="shared" si="0"/>
        <v>M</v>
      </c>
      <c r="J46" s="15"/>
      <c r="K46" s="15"/>
      <c r="L46" s="15"/>
      <c r="M46" s="15"/>
      <c r="N46" s="14" t="e">
        <f>IF(AND(B46=#REF!,C46=#REF!),LOOKUP(9.99999999999999E+307,$N$2:N45)+1,"")</f>
        <v>#REF!</v>
      </c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61" t="s">
        <v>37</v>
      </c>
      <c r="AC46" s="71"/>
      <c r="AD46" s="71"/>
      <c r="AE46" s="72"/>
      <c r="AF46" s="75">
        <f>SUMPRODUCT((B3:B1523=2)*(C3:C1523=20))</f>
        <v>7</v>
      </c>
      <c r="AG46" s="74" t="s">
        <v>10</v>
      </c>
    </row>
    <row r="47" spans="2:33" s="3" customFormat="1" ht="17.100000000000001" customHeight="1" x14ac:dyDescent="0.5">
      <c r="B47" s="34">
        <v>1</v>
      </c>
      <c r="C47" s="11">
        <v>2</v>
      </c>
      <c r="D47" s="11">
        <v>4321</v>
      </c>
      <c r="E47" s="12" t="s">
        <v>9</v>
      </c>
      <c r="F47" s="12" t="s">
        <v>584</v>
      </c>
      <c r="G47" s="12" t="s">
        <v>585</v>
      </c>
      <c r="H47" s="80" t="str">
        <f t="shared" si="0"/>
        <v>M</v>
      </c>
      <c r="J47" s="15"/>
      <c r="K47" s="15"/>
      <c r="L47" s="15"/>
      <c r="M47" s="15"/>
      <c r="N47" s="14" t="e">
        <f>IF(AND(B47=#REF!,C47=#REF!),LOOKUP(9.99999999999999E+307,$N$2:N46)+1,"")</f>
        <v>#REF!</v>
      </c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61" t="s">
        <v>38</v>
      </c>
      <c r="AC47" s="71"/>
      <c r="AD47" s="71"/>
      <c r="AE47" s="72"/>
      <c r="AF47" s="75">
        <f>SUMPRODUCT((B3:B1523=3)*(C3:C1523=20))</f>
        <v>11</v>
      </c>
      <c r="AG47" s="74" t="s">
        <v>10</v>
      </c>
    </row>
    <row r="48" spans="2:33" s="3" customFormat="1" ht="17.100000000000001" customHeight="1" x14ac:dyDescent="0.5">
      <c r="B48" s="34">
        <v>1</v>
      </c>
      <c r="C48" s="11">
        <v>2</v>
      </c>
      <c r="D48" s="11">
        <v>4322</v>
      </c>
      <c r="E48" s="12" t="s">
        <v>9</v>
      </c>
      <c r="F48" s="12" t="s">
        <v>586</v>
      </c>
      <c r="G48" s="12" t="s">
        <v>320</v>
      </c>
      <c r="H48" s="80" t="str">
        <f t="shared" si="0"/>
        <v>M</v>
      </c>
      <c r="J48" s="15"/>
      <c r="K48" s="15"/>
      <c r="L48" s="15"/>
      <c r="M48" s="15"/>
      <c r="N48" s="14" t="e">
        <f>IF(AND(B48=#REF!,C48=#REF!),LOOKUP(9.99999999999999E+307,$N$2:N47)+1,"")</f>
        <v>#REF!</v>
      </c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61" t="s">
        <v>39</v>
      </c>
      <c r="AC48" s="71"/>
      <c r="AD48" s="71"/>
      <c r="AE48" s="72"/>
      <c r="AF48" s="75">
        <f>SUMPRODUCT((B3:B1523=4)*(C3:C1523=20))</f>
        <v>0</v>
      </c>
      <c r="AG48" s="74" t="s">
        <v>10</v>
      </c>
    </row>
    <row r="49" spans="2:33" s="3" customFormat="1" ht="17.100000000000001" customHeight="1" x14ac:dyDescent="0.5">
      <c r="B49" s="34">
        <v>1</v>
      </c>
      <c r="C49" s="11">
        <v>2</v>
      </c>
      <c r="D49" s="11">
        <v>4323</v>
      </c>
      <c r="E49" s="12" t="s">
        <v>9</v>
      </c>
      <c r="F49" s="12" t="s">
        <v>587</v>
      </c>
      <c r="G49" s="12" t="s">
        <v>238</v>
      </c>
      <c r="H49" s="80" t="str">
        <f t="shared" si="0"/>
        <v>M</v>
      </c>
      <c r="J49" s="15"/>
      <c r="K49" s="15"/>
      <c r="L49" s="15"/>
      <c r="M49" s="15"/>
      <c r="N49" s="14" t="e">
        <f>IF(AND(B49=#REF!,C49=#REF!),LOOKUP(9.99999999999999E+307,$N$2:N48)+1,"")</f>
        <v>#REF!</v>
      </c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61" t="s">
        <v>40</v>
      </c>
      <c r="AC49" s="71"/>
      <c r="AD49" s="71"/>
      <c r="AE49" s="72"/>
      <c r="AF49" s="75">
        <f>SUMPRODUCT((B3:B1523=5)*(C3:C1523=20))</f>
        <v>0</v>
      </c>
      <c r="AG49" s="74" t="s">
        <v>10</v>
      </c>
    </row>
    <row r="50" spans="2:33" s="3" customFormat="1" ht="17.100000000000001" customHeight="1" thickBot="1" x14ac:dyDescent="0.55000000000000004">
      <c r="B50" s="34">
        <v>1</v>
      </c>
      <c r="C50" s="11">
        <v>2</v>
      </c>
      <c r="D50" s="11">
        <v>4324</v>
      </c>
      <c r="E50" s="12" t="s">
        <v>9</v>
      </c>
      <c r="F50" s="12" t="s">
        <v>588</v>
      </c>
      <c r="G50" s="12" t="s">
        <v>589</v>
      </c>
      <c r="H50" s="80" t="str">
        <f t="shared" si="0"/>
        <v>M</v>
      </c>
      <c r="J50" s="15"/>
      <c r="K50" s="15"/>
      <c r="L50" s="15"/>
      <c r="M50" s="15"/>
      <c r="N50" s="14" t="e">
        <f>IF(AND(B50=#REF!,C50=#REF!),LOOKUP(9.99999999999999E+307,$N$2:N49)+1,"")</f>
        <v>#REF!</v>
      </c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64" t="s">
        <v>41</v>
      </c>
      <c r="AC50" s="76"/>
      <c r="AD50" s="76"/>
      <c r="AE50" s="77"/>
      <c r="AF50" s="78">
        <f>SUMPRODUCT((B3:B1523=6)*(C3:C1523=20))</f>
        <v>6</v>
      </c>
      <c r="AG50" s="79" t="s">
        <v>10</v>
      </c>
    </row>
    <row r="51" spans="2:33" s="3" customFormat="1" ht="17.100000000000001" customHeight="1" x14ac:dyDescent="0.5">
      <c r="B51" s="34">
        <v>1</v>
      </c>
      <c r="C51" s="11">
        <v>2</v>
      </c>
      <c r="D51" s="11">
        <v>4325</v>
      </c>
      <c r="E51" s="12" t="s">
        <v>9</v>
      </c>
      <c r="F51" s="12" t="s">
        <v>590</v>
      </c>
      <c r="G51" s="12" t="s">
        <v>591</v>
      </c>
      <c r="H51" s="80" t="str">
        <f t="shared" si="0"/>
        <v>M</v>
      </c>
      <c r="J51" s="15"/>
      <c r="K51" s="15"/>
      <c r="L51" s="15"/>
      <c r="M51" s="15"/>
      <c r="N51" s="14" t="e">
        <f>IF(AND(B51=#REF!,C51=#REF!),LOOKUP(9.99999999999999E+307,$N$2:N50)+1,"")</f>
        <v>#REF!</v>
      </c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</row>
    <row r="52" spans="2:33" s="3" customFormat="1" ht="17.100000000000001" customHeight="1" x14ac:dyDescent="0.5">
      <c r="B52" s="34">
        <v>1</v>
      </c>
      <c r="C52" s="11">
        <v>2</v>
      </c>
      <c r="D52" s="11">
        <v>4326</v>
      </c>
      <c r="E52" s="12" t="s">
        <v>9</v>
      </c>
      <c r="F52" s="12" t="s">
        <v>592</v>
      </c>
      <c r="G52" s="12" t="s">
        <v>593</v>
      </c>
      <c r="H52" s="80" t="str">
        <f t="shared" si="0"/>
        <v>M</v>
      </c>
      <c r="J52" s="15"/>
      <c r="K52" s="15"/>
      <c r="L52" s="15"/>
      <c r="M52" s="15"/>
      <c r="N52" s="14" t="e">
        <f>IF(AND(B52=#REF!,C52=#REF!),LOOKUP(9.99999999999999E+307,$N$2:N51)+1,"")</f>
        <v>#REF!</v>
      </c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6" t="s">
        <v>63</v>
      </c>
      <c r="AC52" s="15"/>
      <c r="AD52" s="15"/>
      <c r="AE52" s="15"/>
      <c r="AF52" s="15"/>
      <c r="AG52" s="15"/>
    </row>
    <row r="53" spans="2:33" s="3" customFormat="1" ht="17.100000000000001" customHeight="1" x14ac:dyDescent="0.5">
      <c r="B53" s="34">
        <v>1</v>
      </c>
      <c r="C53" s="11">
        <v>2</v>
      </c>
      <c r="D53" s="11">
        <v>4327</v>
      </c>
      <c r="E53" s="12" t="s">
        <v>9</v>
      </c>
      <c r="F53" s="12" t="s">
        <v>594</v>
      </c>
      <c r="G53" s="12" t="s">
        <v>595</v>
      </c>
      <c r="H53" s="80" t="str">
        <f t="shared" si="0"/>
        <v>M</v>
      </c>
      <c r="I53" s="7"/>
      <c r="J53" s="7"/>
      <c r="K53" s="7"/>
      <c r="L53" s="7"/>
      <c r="M53" s="7"/>
      <c r="N53" s="8" t="e">
        <f>IF(AND(B53=#REF!,C53=#REF!),LOOKUP(9.99999999999999E+307,$N$2:N52)+1,"")</f>
        <v>#REF!</v>
      </c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17" t="s">
        <v>60</v>
      </c>
      <c r="AC53" s="9"/>
      <c r="AD53" s="9"/>
      <c r="AE53" s="9"/>
      <c r="AF53" s="9"/>
      <c r="AG53" s="17"/>
    </row>
    <row r="54" spans="2:33" s="3" customFormat="1" ht="17.100000000000001" customHeight="1" x14ac:dyDescent="0.5">
      <c r="B54" s="34">
        <v>1</v>
      </c>
      <c r="C54" s="11">
        <v>2</v>
      </c>
      <c r="D54" s="11">
        <v>4328</v>
      </c>
      <c r="E54" s="12" t="s">
        <v>8</v>
      </c>
      <c r="F54" s="12" t="s">
        <v>596</v>
      </c>
      <c r="G54" s="12" t="s">
        <v>353</v>
      </c>
      <c r="H54" s="80" t="str">
        <f t="shared" si="0"/>
        <v>W</v>
      </c>
      <c r="I54" s="7"/>
      <c r="J54" s="7"/>
      <c r="K54" s="7"/>
      <c r="L54" s="7"/>
      <c r="M54" s="7"/>
      <c r="N54" s="8" t="e">
        <f>IF(AND(B54=#REF!,C54=#REF!),LOOKUP(9.99999999999999E+307,$N$2:N53)+1,"")</f>
        <v>#REF!</v>
      </c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17" t="s">
        <v>62</v>
      </c>
      <c r="AC54" s="9"/>
      <c r="AD54" s="9"/>
      <c r="AE54" s="9"/>
      <c r="AF54" s="9"/>
      <c r="AG54" s="17"/>
    </row>
    <row r="55" spans="2:33" s="3" customFormat="1" ht="17.100000000000001" customHeight="1" x14ac:dyDescent="0.5">
      <c r="B55" s="34">
        <v>1</v>
      </c>
      <c r="C55" s="11">
        <v>2</v>
      </c>
      <c r="D55" s="11">
        <v>4329</v>
      </c>
      <c r="E55" s="12" t="s">
        <v>8</v>
      </c>
      <c r="F55" s="12" t="s">
        <v>597</v>
      </c>
      <c r="G55" s="12" t="s">
        <v>598</v>
      </c>
      <c r="H55" s="80" t="str">
        <f t="shared" si="0"/>
        <v>W</v>
      </c>
      <c r="I55" s="7"/>
      <c r="J55" s="7"/>
      <c r="K55" s="7"/>
      <c r="L55" s="7"/>
      <c r="M55" s="7"/>
      <c r="N55" s="8" t="e">
        <f>IF(AND(B55=#REF!,C55=#REF!),LOOKUP(9.99999999999999E+307,$N$2:N54)+1,"")</f>
        <v>#REF!</v>
      </c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17" t="s">
        <v>61</v>
      </c>
      <c r="AC55" s="9"/>
      <c r="AD55" s="9"/>
      <c r="AE55" s="9"/>
      <c r="AF55" s="9"/>
      <c r="AG55" s="17"/>
    </row>
    <row r="56" spans="2:33" s="3" customFormat="1" ht="17.100000000000001" customHeight="1" x14ac:dyDescent="0.5">
      <c r="B56" s="34">
        <v>1</v>
      </c>
      <c r="C56" s="11">
        <v>2</v>
      </c>
      <c r="D56" s="11">
        <v>4330</v>
      </c>
      <c r="E56" s="12" t="s">
        <v>8</v>
      </c>
      <c r="F56" s="12" t="s">
        <v>599</v>
      </c>
      <c r="G56" s="12" t="s">
        <v>600</v>
      </c>
      <c r="H56" s="80" t="str">
        <f t="shared" si="0"/>
        <v>W</v>
      </c>
      <c r="I56" s="9"/>
      <c r="J56" s="9"/>
      <c r="K56" s="9"/>
      <c r="L56" s="9"/>
      <c r="M56" s="9"/>
      <c r="N56" s="10" t="e">
        <f>IF(AND(B56=#REF!,C56=#REF!),LOOKUP(9.99999999999999E+307,$N$2:N55)+1,"")</f>
        <v>#REF!</v>
      </c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18" t="s">
        <v>64</v>
      </c>
      <c r="AC56" s="9"/>
      <c r="AD56" s="9"/>
      <c r="AE56" s="9"/>
      <c r="AF56" s="7"/>
      <c r="AG56" s="15"/>
    </row>
    <row r="57" spans="2:33" s="3" customFormat="1" ht="17.100000000000001" customHeight="1" x14ac:dyDescent="0.5">
      <c r="B57" s="34">
        <v>1</v>
      </c>
      <c r="C57" s="11">
        <v>2</v>
      </c>
      <c r="D57" s="11">
        <v>4331</v>
      </c>
      <c r="E57" s="12" t="s">
        <v>8</v>
      </c>
      <c r="F57" s="12" t="s">
        <v>601</v>
      </c>
      <c r="G57" s="12" t="s">
        <v>602</v>
      </c>
      <c r="H57" s="80" t="str">
        <f t="shared" si="0"/>
        <v>W</v>
      </c>
      <c r="J57" s="15"/>
      <c r="K57" s="15"/>
      <c r="L57" s="15"/>
      <c r="M57" s="15"/>
      <c r="N57" s="14" t="e">
        <f>IF(AND(B57=#REF!,C57=#REF!),LOOKUP(9.99999999999999E+307,$N$2:N56)+1,"")</f>
        <v>#REF!</v>
      </c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8"/>
      <c r="AC57" s="15"/>
      <c r="AD57" s="15"/>
      <c r="AE57" s="15"/>
      <c r="AF57" s="15"/>
      <c r="AG57" s="15"/>
    </row>
    <row r="58" spans="2:33" s="3" customFormat="1" ht="17.100000000000001" customHeight="1" x14ac:dyDescent="0.5">
      <c r="B58" s="34">
        <v>1</v>
      </c>
      <c r="C58" s="11">
        <v>2</v>
      </c>
      <c r="D58" s="11">
        <v>4332</v>
      </c>
      <c r="E58" s="12" t="s">
        <v>8</v>
      </c>
      <c r="F58" s="12" t="s">
        <v>97</v>
      </c>
      <c r="G58" s="12" t="s">
        <v>202</v>
      </c>
      <c r="H58" s="80" t="str">
        <f t="shared" si="0"/>
        <v>W</v>
      </c>
      <c r="J58" s="15"/>
      <c r="K58" s="15"/>
      <c r="L58" s="15"/>
      <c r="M58" s="15"/>
      <c r="N58" s="14" t="e">
        <f>IF(AND(B58=#REF!,C58=#REF!),LOOKUP(9.99999999999999E+307,$N$2:N57)+1,"")</f>
        <v>#REF!</v>
      </c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</row>
    <row r="59" spans="2:33" s="3" customFormat="1" ht="17.100000000000001" customHeight="1" x14ac:dyDescent="0.5">
      <c r="B59" s="34">
        <v>1</v>
      </c>
      <c r="C59" s="11">
        <v>2</v>
      </c>
      <c r="D59" s="11">
        <v>4333</v>
      </c>
      <c r="E59" s="12" t="s">
        <v>8</v>
      </c>
      <c r="F59" s="12" t="s">
        <v>603</v>
      </c>
      <c r="G59" s="12" t="s">
        <v>604</v>
      </c>
      <c r="H59" s="80" t="str">
        <f t="shared" si="0"/>
        <v>W</v>
      </c>
      <c r="J59" s="15"/>
      <c r="K59" s="15"/>
      <c r="L59" s="15"/>
      <c r="M59" s="15"/>
      <c r="N59" s="14" t="e">
        <f>IF(AND(B59=#REF!,C59=#REF!),LOOKUP(9.99999999999999E+307,$N$2:N58)+1,"")</f>
        <v>#REF!</v>
      </c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</row>
    <row r="60" spans="2:33" s="3" customFormat="1" ht="17.100000000000001" customHeight="1" x14ac:dyDescent="0.5">
      <c r="B60" s="34">
        <v>1</v>
      </c>
      <c r="C60" s="11">
        <v>2</v>
      </c>
      <c r="D60" s="11">
        <v>4334</v>
      </c>
      <c r="E60" s="12" t="s">
        <v>8</v>
      </c>
      <c r="F60" s="12" t="s">
        <v>605</v>
      </c>
      <c r="G60" s="12" t="s">
        <v>606</v>
      </c>
      <c r="H60" s="80" t="str">
        <f t="shared" si="0"/>
        <v>W</v>
      </c>
      <c r="J60" s="15"/>
      <c r="K60" s="15"/>
      <c r="L60" s="15"/>
      <c r="M60" s="15"/>
      <c r="N60" s="14" t="e">
        <f>IF(AND(B60=#REF!,C60=#REF!),LOOKUP(9.99999999999999E+307,$N$2:N59)+1,"")</f>
        <v>#REF!</v>
      </c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</row>
    <row r="61" spans="2:33" s="3" customFormat="1" ht="17.100000000000001" customHeight="1" x14ac:dyDescent="0.5">
      <c r="B61" s="34">
        <v>1</v>
      </c>
      <c r="C61" s="11">
        <v>2</v>
      </c>
      <c r="D61" s="11">
        <v>4335</v>
      </c>
      <c r="E61" s="12" t="s">
        <v>8</v>
      </c>
      <c r="F61" s="12" t="s">
        <v>607</v>
      </c>
      <c r="G61" s="12" t="s">
        <v>608</v>
      </c>
      <c r="H61" s="80" t="str">
        <f t="shared" si="0"/>
        <v>W</v>
      </c>
      <c r="J61" s="15"/>
      <c r="K61" s="15"/>
      <c r="L61" s="15"/>
      <c r="M61" s="15"/>
      <c r="N61" s="14" t="e">
        <f>IF(AND(B61=#REF!,C61=#REF!),LOOKUP(9.99999999999999E+307,$N$2:N60)+1,"")</f>
        <v>#REF!</v>
      </c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</row>
    <row r="62" spans="2:33" s="3" customFormat="1" ht="17.100000000000001" customHeight="1" x14ac:dyDescent="0.5">
      <c r="B62" s="34">
        <v>1</v>
      </c>
      <c r="C62" s="11">
        <v>2</v>
      </c>
      <c r="D62" s="11">
        <v>4336</v>
      </c>
      <c r="E62" s="12" t="s">
        <v>8</v>
      </c>
      <c r="F62" s="12" t="s">
        <v>609</v>
      </c>
      <c r="G62" s="12" t="s">
        <v>610</v>
      </c>
      <c r="H62" s="80" t="str">
        <f t="shared" si="0"/>
        <v>W</v>
      </c>
      <c r="J62" s="15"/>
      <c r="K62" s="15"/>
      <c r="L62" s="15"/>
      <c r="M62" s="15"/>
      <c r="N62" s="14" t="e">
        <f>IF(AND(B62=#REF!,C62=#REF!),LOOKUP(9.99999999999999E+307,$N$2:N61)+1,"")</f>
        <v>#REF!</v>
      </c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</row>
    <row r="63" spans="2:33" s="3" customFormat="1" ht="17.100000000000001" customHeight="1" x14ac:dyDescent="0.5">
      <c r="B63" s="34">
        <v>1</v>
      </c>
      <c r="C63" s="11">
        <v>2</v>
      </c>
      <c r="D63" s="11">
        <v>4337</v>
      </c>
      <c r="E63" s="12" t="s">
        <v>8</v>
      </c>
      <c r="F63" s="12" t="s">
        <v>611</v>
      </c>
      <c r="G63" s="12" t="s">
        <v>612</v>
      </c>
      <c r="H63" s="80" t="str">
        <f t="shared" si="0"/>
        <v>W</v>
      </c>
      <c r="J63" s="15"/>
      <c r="K63" s="15"/>
      <c r="L63" s="15"/>
      <c r="M63" s="15"/>
      <c r="N63" s="14" t="e">
        <f>IF(AND(B63=#REF!,C63=#REF!),LOOKUP(9.99999999999999E+307,$N$2:N62)+1,"")</f>
        <v>#REF!</v>
      </c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</row>
    <row r="64" spans="2:33" s="3" customFormat="1" ht="17.100000000000001" customHeight="1" x14ac:dyDescent="0.5">
      <c r="B64" s="34">
        <v>1</v>
      </c>
      <c r="C64" s="11">
        <v>2</v>
      </c>
      <c r="D64" s="11">
        <v>4338</v>
      </c>
      <c r="E64" s="12" t="s">
        <v>8</v>
      </c>
      <c r="F64" s="12" t="s">
        <v>613</v>
      </c>
      <c r="G64" s="12" t="s">
        <v>614</v>
      </c>
      <c r="H64" s="80" t="str">
        <f t="shared" si="0"/>
        <v>W</v>
      </c>
      <c r="J64" s="15"/>
      <c r="K64" s="15"/>
      <c r="L64" s="15"/>
      <c r="M64" s="15"/>
      <c r="N64" s="14" t="e">
        <f>IF(AND(B64=#REF!,C64=#REF!),LOOKUP(9.99999999999999E+307,$N$2:N63)+1,"")</f>
        <v>#REF!</v>
      </c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</row>
    <row r="65" spans="2:33" s="3" customFormat="1" ht="17.100000000000001" customHeight="1" x14ac:dyDescent="0.5">
      <c r="B65" s="34">
        <v>1</v>
      </c>
      <c r="C65" s="11">
        <v>3</v>
      </c>
      <c r="D65" s="11">
        <v>4339</v>
      </c>
      <c r="E65" s="12" t="s">
        <v>9</v>
      </c>
      <c r="F65" s="12" t="s">
        <v>615</v>
      </c>
      <c r="G65" s="12" t="s">
        <v>616</v>
      </c>
      <c r="H65" s="80" t="str">
        <f t="shared" si="0"/>
        <v>M</v>
      </c>
      <c r="J65" s="15"/>
      <c r="K65" s="15"/>
      <c r="L65" s="15"/>
      <c r="M65" s="15"/>
      <c r="N65" s="14" t="e">
        <f>IF(AND(B65=#REF!,C65=#REF!),LOOKUP(9.99999999999999E+307,$N$2:N64)+1,"")</f>
        <v>#REF!</v>
      </c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</row>
    <row r="66" spans="2:33" s="3" customFormat="1" ht="17.100000000000001" customHeight="1" x14ac:dyDescent="0.5">
      <c r="B66" s="34">
        <v>1</v>
      </c>
      <c r="C66" s="11">
        <v>3</v>
      </c>
      <c r="D66" s="11">
        <v>4340</v>
      </c>
      <c r="E66" s="12" t="s">
        <v>9</v>
      </c>
      <c r="F66" s="12" t="s">
        <v>617</v>
      </c>
      <c r="G66" s="12" t="s">
        <v>242</v>
      </c>
      <c r="H66" s="80" t="str">
        <f t="shared" si="0"/>
        <v>M</v>
      </c>
      <c r="J66" s="15"/>
      <c r="K66" s="15"/>
      <c r="L66" s="15"/>
      <c r="M66" s="15"/>
      <c r="N66" s="14" t="e">
        <f>IF(AND(B66=#REF!,C66=#REF!),LOOKUP(9.99999999999999E+307,$N$2:N65)+1,"")</f>
        <v>#REF!</v>
      </c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</row>
    <row r="67" spans="2:33" s="3" customFormat="1" ht="17.100000000000001" customHeight="1" x14ac:dyDescent="0.5">
      <c r="B67" s="34">
        <v>1</v>
      </c>
      <c r="C67" s="11">
        <v>3</v>
      </c>
      <c r="D67" s="11">
        <v>4341</v>
      </c>
      <c r="E67" s="12" t="s">
        <v>9</v>
      </c>
      <c r="F67" s="12" t="s">
        <v>618</v>
      </c>
      <c r="G67" s="12" t="s">
        <v>619</v>
      </c>
      <c r="H67" s="80" t="str">
        <f t="shared" si="0"/>
        <v>M</v>
      </c>
      <c r="J67" s="15"/>
      <c r="K67" s="15"/>
      <c r="L67" s="15"/>
      <c r="M67" s="15"/>
      <c r="N67" s="14" t="e">
        <f>IF(AND(B67=#REF!,C67=#REF!),LOOKUP(9.99999999999999E+307,$N$2:N66)+1,"")</f>
        <v>#REF!</v>
      </c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</row>
    <row r="68" spans="2:33" s="3" customFormat="1" ht="17.100000000000001" customHeight="1" x14ac:dyDescent="0.5">
      <c r="B68" s="34">
        <v>1</v>
      </c>
      <c r="C68" s="11">
        <v>3</v>
      </c>
      <c r="D68" s="11">
        <v>4342</v>
      </c>
      <c r="E68" s="12" t="s">
        <v>9</v>
      </c>
      <c r="F68" s="12" t="s">
        <v>620</v>
      </c>
      <c r="G68" s="12" t="s">
        <v>621</v>
      </c>
      <c r="H68" s="80" t="str">
        <f t="shared" ref="H68:H131" si="1">IF(E68="","",IF(E68="เด็กชาย","M",IF(E68="นาย","M","W")))</f>
        <v>M</v>
      </c>
      <c r="J68" s="15"/>
      <c r="K68" s="15"/>
      <c r="L68" s="15"/>
      <c r="M68" s="15"/>
      <c r="N68" s="14" t="e">
        <f>IF(AND(B68=#REF!,C68=#REF!),LOOKUP(9.99999999999999E+307,$N$2:N67)+1,"")</f>
        <v>#REF!</v>
      </c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</row>
    <row r="69" spans="2:33" s="3" customFormat="1" ht="17.100000000000001" customHeight="1" x14ac:dyDescent="0.5">
      <c r="B69" s="34">
        <v>1</v>
      </c>
      <c r="C69" s="11">
        <v>3</v>
      </c>
      <c r="D69" s="11">
        <v>4343</v>
      </c>
      <c r="E69" s="12" t="s">
        <v>9</v>
      </c>
      <c r="F69" s="12" t="s">
        <v>622</v>
      </c>
      <c r="G69" s="12" t="s">
        <v>623</v>
      </c>
      <c r="H69" s="80" t="str">
        <f t="shared" si="1"/>
        <v>M</v>
      </c>
      <c r="J69" s="15"/>
      <c r="K69" s="15"/>
      <c r="L69" s="15"/>
      <c r="M69" s="15"/>
      <c r="N69" s="14" t="e">
        <f>IF(AND(B69=#REF!,C69=#REF!),LOOKUP(9.99999999999999E+307,$N$2:N68)+1,"")</f>
        <v>#REF!</v>
      </c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</row>
    <row r="70" spans="2:33" s="3" customFormat="1" ht="17.100000000000001" customHeight="1" x14ac:dyDescent="0.5">
      <c r="B70" s="34">
        <v>1</v>
      </c>
      <c r="C70" s="11">
        <v>3</v>
      </c>
      <c r="D70" s="11">
        <v>4344</v>
      </c>
      <c r="E70" s="12" t="s">
        <v>9</v>
      </c>
      <c r="F70" s="12" t="s">
        <v>624</v>
      </c>
      <c r="G70" s="12" t="s">
        <v>180</v>
      </c>
      <c r="H70" s="80" t="str">
        <f t="shared" si="1"/>
        <v>M</v>
      </c>
      <c r="J70" s="15"/>
      <c r="K70" s="15"/>
      <c r="L70" s="15"/>
      <c r="M70" s="15"/>
      <c r="N70" s="14" t="e">
        <f>IF(AND(B70=#REF!,C70=#REF!),LOOKUP(9.99999999999999E+307,$N$2:N69)+1,"")</f>
        <v>#REF!</v>
      </c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</row>
    <row r="71" spans="2:33" s="3" customFormat="1" ht="17.100000000000001" customHeight="1" x14ac:dyDescent="0.5">
      <c r="B71" s="34">
        <v>1</v>
      </c>
      <c r="C71" s="11">
        <v>3</v>
      </c>
      <c r="D71" s="11">
        <v>4345</v>
      </c>
      <c r="E71" s="12" t="s">
        <v>9</v>
      </c>
      <c r="F71" s="12" t="s">
        <v>625</v>
      </c>
      <c r="G71" s="12" t="s">
        <v>626</v>
      </c>
      <c r="H71" s="80" t="str">
        <f t="shared" si="1"/>
        <v>M</v>
      </c>
      <c r="J71" s="15"/>
      <c r="K71" s="15"/>
      <c r="L71" s="15"/>
      <c r="M71" s="15"/>
      <c r="N71" s="14" t="e">
        <f>IF(AND(B71=#REF!,C71=#REF!),LOOKUP(9.99999999999999E+307,$N$2:N70)+1,"")</f>
        <v>#REF!</v>
      </c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</row>
    <row r="72" spans="2:33" s="3" customFormat="1" ht="17.100000000000001" customHeight="1" x14ac:dyDescent="0.5">
      <c r="B72" s="34">
        <v>1</v>
      </c>
      <c r="C72" s="11">
        <v>3</v>
      </c>
      <c r="D72" s="11">
        <v>4346</v>
      </c>
      <c r="E72" s="12" t="s">
        <v>9</v>
      </c>
      <c r="F72" s="12" t="s">
        <v>627</v>
      </c>
      <c r="G72" s="12" t="s">
        <v>604</v>
      </c>
      <c r="H72" s="80" t="str">
        <f t="shared" si="1"/>
        <v>M</v>
      </c>
      <c r="J72" s="15"/>
      <c r="K72" s="15"/>
      <c r="L72" s="15"/>
      <c r="M72" s="15"/>
      <c r="N72" s="14" t="e">
        <f>IF(AND(B72=#REF!,C72=#REF!),LOOKUP(9.99999999999999E+307,$N$2:N71)+1,"")</f>
        <v>#REF!</v>
      </c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</row>
    <row r="73" spans="2:33" s="3" customFormat="1" ht="17.100000000000001" customHeight="1" x14ac:dyDescent="0.5">
      <c r="B73" s="34">
        <v>1</v>
      </c>
      <c r="C73" s="11">
        <v>3</v>
      </c>
      <c r="D73" s="11">
        <v>4347</v>
      </c>
      <c r="E73" s="12" t="s">
        <v>9</v>
      </c>
      <c r="F73" s="12" t="s">
        <v>205</v>
      </c>
      <c r="G73" s="12" t="s">
        <v>628</v>
      </c>
      <c r="H73" s="80" t="str">
        <f t="shared" si="1"/>
        <v>M</v>
      </c>
      <c r="J73" s="15"/>
      <c r="K73" s="15"/>
      <c r="L73" s="15"/>
      <c r="M73" s="15"/>
      <c r="N73" s="14" t="e">
        <f>IF(AND(B73=#REF!,C73=#REF!),LOOKUP(9.99999999999999E+307,$N$2:N72)+1,"")</f>
        <v>#REF!</v>
      </c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</row>
    <row r="74" spans="2:33" s="3" customFormat="1" ht="17.100000000000001" customHeight="1" x14ac:dyDescent="0.5">
      <c r="B74" s="34">
        <v>1</v>
      </c>
      <c r="C74" s="11">
        <v>3</v>
      </c>
      <c r="D74" s="11">
        <v>4348</v>
      </c>
      <c r="E74" s="12" t="s">
        <v>9</v>
      </c>
      <c r="F74" s="12" t="s">
        <v>629</v>
      </c>
      <c r="G74" s="12" t="s">
        <v>630</v>
      </c>
      <c r="H74" s="80" t="str">
        <f t="shared" si="1"/>
        <v>M</v>
      </c>
      <c r="J74" s="15"/>
      <c r="K74" s="15"/>
      <c r="L74" s="15"/>
      <c r="M74" s="15"/>
      <c r="N74" s="14" t="e">
        <f>IF(AND(B74=#REF!,C74=#REF!),LOOKUP(9.99999999999999E+307,$N$2:N73)+1,"")</f>
        <v>#REF!</v>
      </c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</row>
    <row r="75" spans="2:33" s="3" customFormat="1" ht="17.100000000000001" customHeight="1" x14ac:dyDescent="0.5">
      <c r="B75" s="34">
        <v>1</v>
      </c>
      <c r="C75" s="11">
        <v>3</v>
      </c>
      <c r="D75" s="11">
        <v>4349</v>
      </c>
      <c r="E75" s="12" t="s">
        <v>9</v>
      </c>
      <c r="F75" s="12" t="s">
        <v>631</v>
      </c>
      <c r="G75" s="12" t="s">
        <v>225</v>
      </c>
      <c r="H75" s="80" t="str">
        <f t="shared" si="1"/>
        <v>M</v>
      </c>
      <c r="J75" s="15"/>
      <c r="K75" s="15"/>
      <c r="L75" s="15"/>
      <c r="M75" s="15"/>
      <c r="N75" s="14" t="e">
        <f>IF(AND(B75=#REF!,C75=#REF!),LOOKUP(9.99999999999999E+307,$N$2:N74)+1,"")</f>
        <v>#REF!</v>
      </c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</row>
    <row r="76" spans="2:33" s="3" customFormat="1" ht="17.100000000000001" customHeight="1" x14ac:dyDescent="0.5">
      <c r="B76" s="34">
        <v>1</v>
      </c>
      <c r="C76" s="11">
        <v>3</v>
      </c>
      <c r="D76" s="11">
        <v>4350</v>
      </c>
      <c r="E76" s="12" t="s">
        <v>9</v>
      </c>
      <c r="F76" s="12" t="s">
        <v>107</v>
      </c>
      <c r="G76" s="12" t="s">
        <v>632</v>
      </c>
      <c r="H76" s="80" t="str">
        <f t="shared" si="1"/>
        <v>M</v>
      </c>
      <c r="J76" s="15"/>
      <c r="K76" s="15"/>
      <c r="L76" s="15"/>
      <c r="M76" s="15"/>
      <c r="N76" s="14" t="e">
        <f>IF(AND(B76=#REF!,C76=#REF!),LOOKUP(9.99999999999999E+307,$N$2:N75)+1,"")</f>
        <v>#REF!</v>
      </c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</row>
    <row r="77" spans="2:33" s="3" customFormat="1" ht="17.100000000000001" customHeight="1" x14ac:dyDescent="0.5">
      <c r="B77" s="34">
        <v>1</v>
      </c>
      <c r="C77" s="11">
        <v>3</v>
      </c>
      <c r="D77" s="11">
        <v>4351</v>
      </c>
      <c r="E77" s="12" t="s">
        <v>9</v>
      </c>
      <c r="F77" s="12" t="s">
        <v>633</v>
      </c>
      <c r="G77" s="12" t="s">
        <v>634</v>
      </c>
      <c r="H77" s="80" t="str">
        <f t="shared" si="1"/>
        <v>M</v>
      </c>
      <c r="J77" s="15"/>
      <c r="K77" s="15"/>
      <c r="L77" s="15"/>
      <c r="M77" s="15"/>
      <c r="N77" s="14" t="e">
        <f>IF(AND(B77=#REF!,C77=#REF!),LOOKUP(9.99999999999999E+307,$N$2:N76)+1,"")</f>
        <v>#REF!</v>
      </c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</row>
    <row r="78" spans="2:33" s="3" customFormat="1" ht="17.100000000000001" customHeight="1" x14ac:dyDescent="0.5">
      <c r="B78" s="34">
        <v>1</v>
      </c>
      <c r="C78" s="11">
        <v>3</v>
      </c>
      <c r="D78" s="11">
        <v>4352</v>
      </c>
      <c r="E78" s="12" t="s">
        <v>9</v>
      </c>
      <c r="F78" s="12" t="s">
        <v>635</v>
      </c>
      <c r="G78" s="12" t="s">
        <v>636</v>
      </c>
      <c r="H78" s="80" t="str">
        <f t="shared" si="1"/>
        <v>M</v>
      </c>
      <c r="J78" s="15"/>
      <c r="K78" s="15"/>
      <c r="L78" s="15"/>
      <c r="M78" s="15"/>
      <c r="N78" s="14" t="e">
        <f>IF(AND(B78=#REF!,C78=#REF!),LOOKUP(9.99999999999999E+307,$N$2:N77)+1,"")</f>
        <v>#REF!</v>
      </c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</row>
    <row r="79" spans="2:33" s="3" customFormat="1" ht="17.100000000000001" customHeight="1" x14ac:dyDescent="0.5">
      <c r="B79" s="34">
        <v>1</v>
      </c>
      <c r="C79" s="11">
        <v>3</v>
      </c>
      <c r="D79" s="11">
        <v>4353</v>
      </c>
      <c r="E79" s="12" t="s">
        <v>9</v>
      </c>
      <c r="F79" s="12" t="s">
        <v>637</v>
      </c>
      <c r="G79" s="12" t="s">
        <v>638</v>
      </c>
      <c r="H79" s="80" t="str">
        <f t="shared" si="1"/>
        <v>M</v>
      </c>
      <c r="J79" s="15"/>
      <c r="K79" s="15"/>
      <c r="L79" s="15"/>
      <c r="M79" s="15"/>
      <c r="N79" s="14" t="e">
        <f>IF(AND(B79=#REF!,C79=#REF!),LOOKUP(9.99999999999999E+307,$N$2:N78)+1,"")</f>
        <v>#REF!</v>
      </c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</row>
    <row r="80" spans="2:33" s="3" customFormat="1" ht="17.100000000000001" customHeight="1" x14ac:dyDescent="0.5">
      <c r="B80" s="34">
        <v>1</v>
      </c>
      <c r="C80" s="11">
        <v>3</v>
      </c>
      <c r="D80" s="11">
        <v>4354</v>
      </c>
      <c r="E80" s="12" t="s">
        <v>9</v>
      </c>
      <c r="F80" s="12" t="s">
        <v>639</v>
      </c>
      <c r="G80" s="12" t="s">
        <v>640</v>
      </c>
      <c r="H80" s="80" t="str">
        <f t="shared" si="1"/>
        <v>M</v>
      </c>
      <c r="J80" s="15"/>
      <c r="K80" s="15"/>
      <c r="L80" s="15"/>
      <c r="M80" s="15"/>
      <c r="N80" s="14" t="e">
        <f>IF(AND(B80=#REF!,C80=#REF!),LOOKUP(9.99999999999999E+307,$N$2:N79)+1,"")</f>
        <v>#REF!</v>
      </c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</row>
    <row r="81" spans="2:33" s="3" customFormat="1" ht="17.100000000000001" customHeight="1" x14ac:dyDescent="0.5">
      <c r="B81" s="34">
        <v>1</v>
      </c>
      <c r="C81" s="11">
        <v>3</v>
      </c>
      <c r="D81" s="11">
        <v>4355</v>
      </c>
      <c r="E81" s="12" t="s">
        <v>9</v>
      </c>
      <c r="F81" s="12" t="s">
        <v>641</v>
      </c>
      <c r="G81" s="12" t="s">
        <v>291</v>
      </c>
      <c r="H81" s="80" t="str">
        <f t="shared" si="1"/>
        <v>M</v>
      </c>
      <c r="J81" s="15"/>
      <c r="K81" s="15"/>
      <c r="L81" s="15"/>
      <c r="M81" s="15"/>
      <c r="N81" s="14" t="e">
        <f>IF(AND(B81=#REF!,C81=#REF!),LOOKUP(9.99999999999999E+307,$N$2:N80)+1,"")</f>
        <v>#REF!</v>
      </c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</row>
    <row r="82" spans="2:33" s="3" customFormat="1" ht="17.100000000000001" customHeight="1" x14ac:dyDescent="0.5">
      <c r="B82" s="34">
        <v>1</v>
      </c>
      <c r="C82" s="11">
        <v>3</v>
      </c>
      <c r="D82" s="11">
        <v>4356</v>
      </c>
      <c r="E82" s="12" t="s">
        <v>9</v>
      </c>
      <c r="F82" s="12" t="s">
        <v>642</v>
      </c>
      <c r="G82" s="12" t="s">
        <v>249</v>
      </c>
      <c r="H82" s="80" t="str">
        <f t="shared" si="1"/>
        <v>M</v>
      </c>
      <c r="J82" s="15"/>
      <c r="K82" s="15"/>
      <c r="L82" s="15"/>
      <c r="M82" s="15"/>
      <c r="N82" s="14" t="e">
        <f>IF(AND(B82=#REF!,C82=#REF!),LOOKUP(9.99999999999999E+307,$N$2:N81)+1,"")</f>
        <v>#REF!</v>
      </c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</row>
    <row r="83" spans="2:33" s="3" customFormat="1" ht="17.100000000000001" customHeight="1" x14ac:dyDescent="0.5">
      <c r="B83" s="34">
        <v>1</v>
      </c>
      <c r="C83" s="11">
        <v>3</v>
      </c>
      <c r="D83" s="11">
        <v>4357</v>
      </c>
      <c r="E83" s="12" t="s">
        <v>9</v>
      </c>
      <c r="F83" s="12" t="s">
        <v>643</v>
      </c>
      <c r="G83" s="12" t="s">
        <v>644</v>
      </c>
      <c r="H83" s="80" t="str">
        <f t="shared" si="1"/>
        <v>M</v>
      </c>
      <c r="J83" s="15"/>
      <c r="K83" s="15"/>
      <c r="L83" s="15"/>
      <c r="M83" s="15"/>
      <c r="N83" s="14" t="e">
        <f>IF(AND(B83=#REF!,C83=#REF!),LOOKUP(9.99999999999999E+307,$N$2:N82)+1,"")</f>
        <v>#REF!</v>
      </c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</row>
    <row r="84" spans="2:33" s="3" customFormat="1" ht="17.100000000000001" customHeight="1" x14ac:dyDescent="0.5">
      <c r="B84" s="34">
        <v>1</v>
      </c>
      <c r="C84" s="11">
        <v>3</v>
      </c>
      <c r="D84" s="11">
        <v>4358</v>
      </c>
      <c r="E84" s="12" t="s">
        <v>8</v>
      </c>
      <c r="F84" s="12" t="s">
        <v>118</v>
      </c>
      <c r="G84" s="12" t="s">
        <v>373</v>
      </c>
      <c r="H84" s="80" t="str">
        <f t="shared" si="1"/>
        <v>W</v>
      </c>
      <c r="J84" s="15"/>
      <c r="K84" s="15"/>
      <c r="L84" s="15"/>
      <c r="M84" s="15"/>
      <c r="N84" s="14" t="e">
        <f>IF(AND(B84=#REF!,C84=#REF!),LOOKUP(9.99999999999999E+307,$N$2:N83)+1,"")</f>
        <v>#REF!</v>
      </c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</row>
    <row r="85" spans="2:33" s="3" customFormat="1" ht="17.100000000000001" customHeight="1" x14ac:dyDescent="0.5">
      <c r="B85" s="34">
        <v>1</v>
      </c>
      <c r="C85" s="11">
        <v>3</v>
      </c>
      <c r="D85" s="11">
        <v>4359</v>
      </c>
      <c r="E85" s="12" t="s">
        <v>8</v>
      </c>
      <c r="F85" s="12" t="s">
        <v>645</v>
      </c>
      <c r="G85" s="12" t="s">
        <v>646</v>
      </c>
      <c r="H85" s="80" t="str">
        <f t="shared" si="1"/>
        <v>W</v>
      </c>
      <c r="J85" s="15"/>
      <c r="K85" s="15"/>
      <c r="L85" s="15"/>
      <c r="M85" s="15"/>
      <c r="N85" s="14" t="e">
        <f>IF(AND(B85=#REF!,C85=#REF!),LOOKUP(9.99999999999999E+307,$N$2:N84)+1,"")</f>
        <v>#REF!</v>
      </c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</row>
    <row r="86" spans="2:33" s="3" customFormat="1" ht="17.100000000000001" customHeight="1" x14ac:dyDescent="0.5">
      <c r="B86" s="34">
        <v>1</v>
      </c>
      <c r="C86" s="11">
        <v>3</v>
      </c>
      <c r="D86" s="11">
        <v>4360</v>
      </c>
      <c r="E86" s="12" t="s">
        <v>8</v>
      </c>
      <c r="F86" s="12" t="s">
        <v>647</v>
      </c>
      <c r="G86" s="12" t="s">
        <v>177</v>
      </c>
      <c r="H86" s="80" t="str">
        <f t="shared" si="1"/>
        <v>W</v>
      </c>
      <c r="J86" s="15"/>
      <c r="K86" s="15"/>
      <c r="L86" s="15"/>
      <c r="M86" s="15"/>
      <c r="N86" s="14" t="e">
        <f>IF(AND(B86=#REF!,C86=#REF!),LOOKUP(9.99999999999999E+307,$N$2:N85)+1,"")</f>
        <v>#REF!</v>
      </c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</row>
    <row r="87" spans="2:33" s="3" customFormat="1" ht="17.100000000000001" customHeight="1" x14ac:dyDescent="0.5">
      <c r="B87" s="34">
        <v>1</v>
      </c>
      <c r="C87" s="11">
        <v>3</v>
      </c>
      <c r="D87" s="11">
        <v>4361</v>
      </c>
      <c r="E87" s="12" t="s">
        <v>8</v>
      </c>
      <c r="F87" s="12" t="s">
        <v>648</v>
      </c>
      <c r="G87" s="12" t="s">
        <v>649</v>
      </c>
      <c r="H87" s="80" t="str">
        <f t="shared" si="1"/>
        <v>W</v>
      </c>
      <c r="J87" s="15"/>
      <c r="K87" s="15"/>
      <c r="L87" s="15"/>
      <c r="M87" s="15"/>
      <c r="N87" s="14" t="e">
        <f>IF(AND(B87=#REF!,C87=#REF!),LOOKUP(9.99999999999999E+307,$N$2:N86)+1,"")</f>
        <v>#REF!</v>
      </c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</row>
    <row r="88" spans="2:33" s="3" customFormat="1" ht="17.100000000000001" customHeight="1" x14ac:dyDescent="0.5">
      <c r="B88" s="34">
        <v>1</v>
      </c>
      <c r="C88" s="11">
        <v>3</v>
      </c>
      <c r="D88" s="11">
        <v>4362</v>
      </c>
      <c r="E88" s="12" t="s">
        <v>8</v>
      </c>
      <c r="F88" s="12" t="s">
        <v>650</v>
      </c>
      <c r="G88" s="12" t="s">
        <v>481</v>
      </c>
      <c r="H88" s="80" t="str">
        <f t="shared" si="1"/>
        <v>W</v>
      </c>
      <c r="J88" s="15"/>
      <c r="K88" s="15"/>
      <c r="L88" s="15"/>
      <c r="M88" s="15"/>
      <c r="N88" s="14" t="e">
        <f>IF(AND(B88=#REF!,C88=#REF!),LOOKUP(9.99999999999999E+307,$N$2:N87)+1,"")</f>
        <v>#REF!</v>
      </c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</row>
    <row r="89" spans="2:33" s="3" customFormat="1" ht="17.100000000000001" customHeight="1" x14ac:dyDescent="0.5">
      <c r="B89" s="34">
        <v>1</v>
      </c>
      <c r="C89" s="11">
        <v>3</v>
      </c>
      <c r="D89" s="11">
        <v>4363</v>
      </c>
      <c r="E89" s="12" t="s">
        <v>8</v>
      </c>
      <c r="F89" s="12" t="s">
        <v>650</v>
      </c>
      <c r="G89" s="12" t="s">
        <v>651</v>
      </c>
      <c r="H89" s="80" t="str">
        <f t="shared" si="1"/>
        <v>W</v>
      </c>
      <c r="J89" s="15"/>
      <c r="K89" s="15"/>
      <c r="L89" s="15"/>
      <c r="M89" s="15"/>
      <c r="N89" s="14" t="e">
        <f>IF(AND(B89=#REF!,C89=#REF!),LOOKUP(9.99999999999999E+307,$N$2:N88)+1,"")</f>
        <v>#REF!</v>
      </c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</row>
    <row r="90" spans="2:33" s="3" customFormat="1" ht="17.100000000000001" customHeight="1" x14ac:dyDescent="0.5">
      <c r="B90" s="34">
        <v>1</v>
      </c>
      <c r="C90" s="11">
        <v>3</v>
      </c>
      <c r="D90" s="11">
        <v>4364</v>
      </c>
      <c r="E90" s="12" t="s">
        <v>8</v>
      </c>
      <c r="F90" s="12" t="s">
        <v>139</v>
      </c>
      <c r="G90" s="12" t="s">
        <v>444</v>
      </c>
      <c r="H90" s="80" t="str">
        <f t="shared" si="1"/>
        <v>W</v>
      </c>
      <c r="J90" s="15"/>
      <c r="K90" s="15"/>
      <c r="L90" s="15"/>
      <c r="M90" s="15"/>
      <c r="N90" s="14" t="e">
        <f>IF(AND(B90=#REF!,C90=#REF!),LOOKUP(9.99999999999999E+307,$N$2:N89)+1,"")</f>
        <v>#REF!</v>
      </c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</row>
    <row r="91" spans="2:33" s="3" customFormat="1" ht="17.100000000000001" customHeight="1" x14ac:dyDescent="0.5">
      <c r="B91" s="34">
        <v>1</v>
      </c>
      <c r="C91" s="11">
        <v>3</v>
      </c>
      <c r="D91" s="11">
        <v>4365</v>
      </c>
      <c r="E91" s="12" t="s">
        <v>8</v>
      </c>
      <c r="F91" s="12" t="s">
        <v>652</v>
      </c>
      <c r="G91" s="12" t="s">
        <v>653</v>
      </c>
      <c r="H91" s="80" t="str">
        <f t="shared" si="1"/>
        <v>W</v>
      </c>
      <c r="J91" s="15"/>
      <c r="K91" s="15"/>
      <c r="L91" s="15"/>
      <c r="M91" s="15"/>
      <c r="N91" s="14" t="e">
        <f>IF(AND(B91=#REF!,C91=#REF!),LOOKUP(9.99999999999999E+307,$N$2:N90)+1,"")</f>
        <v>#REF!</v>
      </c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</row>
    <row r="92" spans="2:33" s="3" customFormat="1" ht="17.100000000000001" customHeight="1" x14ac:dyDescent="0.5">
      <c r="B92" s="34">
        <v>1</v>
      </c>
      <c r="C92" s="11">
        <v>3</v>
      </c>
      <c r="D92" s="11">
        <v>4366</v>
      </c>
      <c r="E92" s="12" t="s">
        <v>8</v>
      </c>
      <c r="F92" s="12" t="s">
        <v>654</v>
      </c>
      <c r="G92" s="12" t="s">
        <v>655</v>
      </c>
      <c r="H92" s="80" t="str">
        <f t="shared" si="1"/>
        <v>W</v>
      </c>
      <c r="J92" s="15"/>
      <c r="K92" s="15"/>
      <c r="L92" s="15"/>
      <c r="M92" s="15"/>
      <c r="N92" s="14" t="e">
        <f>IF(AND(B92=#REF!,C92=#REF!),LOOKUP(9.99999999999999E+307,$N$2:N91)+1,"")</f>
        <v>#REF!</v>
      </c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</row>
    <row r="93" spans="2:33" s="3" customFormat="1" ht="17.100000000000001" customHeight="1" x14ac:dyDescent="0.5">
      <c r="B93" s="34">
        <v>1</v>
      </c>
      <c r="C93" s="11">
        <v>3</v>
      </c>
      <c r="D93" s="11">
        <v>4367</v>
      </c>
      <c r="E93" s="12" t="s">
        <v>8</v>
      </c>
      <c r="F93" s="12" t="s">
        <v>656</v>
      </c>
      <c r="G93" s="12" t="s">
        <v>657</v>
      </c>
      <c r="H93" s="80" t="str">
        <f t="shared" si="1"/>
        <v>W</v>
      </c>
      <c r="J93" s="15"/>
      <c r="K93" s="15"/>
      <c r="L93" s="15"/>
      <c r="M93" s="15"/>
      <c r="N93" s="14" t="e">
        <f>IF(AND(B93=#REF!,C93=#REF!),LOOKUP(9.99999999999999E+307,$N$2:N92)+1,"")</f>
        <v>#REF!</v>
      </c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</row>
    <row r="94" spans="2:33" s="3" customFormat="1" ht="17.100000000000001" customHeight="1" x14ac:dyDescent="0.5">
      <c r="B94" s="34">
        <v>1</v>
      </c>
      <c r="C94" s="11">
        <v>3</v>
      </c>
      <c r="D94" s="11">
        <v>4368</v>
      </c>
      <c r="E94" s="12" t="s">
        <v>8</v>
      </c>
      <c r="F94" s="12" t="s">
        <v>658</v>
      </c>
      <c r="G94" s="12" t="s">
        <v>227</v>
      </c>
      <c r="H94" s="80" t="str">
        <f t="shared" si="1"/>
        <v>W</v>
      </c>
      <c r="J94" s="15"/>
      <c r="K94" s="15"/>
      <c r="L94" s="15"/>
      <c r="M94" s="15"/>
      <c r="N94" s="14" t="e">
        <f>IF(AND(B94=#REF!,C94=#REF!),LOOKUP(9.99999999999999E+307,$N$2:N93)+1,"")</f>
        <v>#REF!</v>
      </c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</row>
    <row r="95" spans="2:33" s="3" customFormat="1" ht="17.100000000000001" customHeight="1" x14ac:dyDescent="0.5">
      <c r="B95" s="34">
        <v>1</v>
      </c>
      <c r="C95" s="11">
        <v>3</v>
      </c>
      <c r="D95" s="11">
        <v>4369</v>
      </c>
      <c r="E95" s="12" t="s">
        <v>8</v>
      </c>
      <c r="F95" s="12" t="s">
        <v>659</v>
      </c>
      <c r="G95" s="12" t="s">
        <v>660</v>
      </c>
      <c r="H95" s="80" t="str">
        <f t="shared" si="1"/>
        <v>W</v>
      </c>
      <c r="J95" s="15"/>
      <c r="K95" s="15"/>
      <c r="L95" s="15"/>
      <c r="M95" s="15"/>
      <c r="N95" s="14" t="e">
        <f>IF(AND(B95=#REF!,C95=#REF!),LOOKUP(9.99999999999999E+307,$N$2:N94)+1,"")</f>
        <v>#REF!</v>
      </c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</row>
    <row r="96" spans="2:33" s="3" customFormat="1" ht="17.100000000000001" customHeight="1" x14ac:dyDescent="0.5">
      <c r="B96" s="34">
        <v>2</v>
      </c>
      <c r="C96" s="11">
        <v>1</v>
      </c>
      <c r="D96" s="11">
        <v>4167</v>
      </c>
      <c r="E96" s="12" t="s">
        <v>9</v>
      </c>
      <c r="F96" s="12" t="s">
        <v>338</v>
      </c>
      <c r="G96" s="12" t="s">
        <v>202</v>
      </c>
      <c r="H96" s="80" t="str">
        <f t="shared" si="1"/>
        <v>M</v>
      </c>
      <c r="J96" s="15"/>
      <c r="K96" s="15"/>
      <c r="L96" s="15"/>
      <c r="M96" s="15"/>
      <c r="N96" s="14" t="e">
        <f>IF(AND(B96=#REF!,C96=#REF!),LOOKUP(9.99999999999999E+307,$N$2:N95)+1,"")</f>
        <v>#REF!</v>
      </c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</row>
    <row r="97" spans="2:33" s="3" customFormat="1" ht="17.100000000000001" customHeight="1" x14ac:dyDescent="0.5">
      <c r="B97" s="34">
        <v>2</v>
      </c>
      <c r="C97" s="11">
        <v>1</v>
      </c>
      <c r="D97" s="11">
        <v>4169</v>
      </c>
      <c r="E97" s="12" t="s">
        <v>9</v>
      </c>
      <c r="F97" s="12" t="s">
        <v>339</v>
      </c>
      <c r="G97" s="12" t="s">
        <v>340</v>
      </c>
      <c r="H97" s="80" t="str">
        <f t="shared" si="1"/>
        <v>M</v>
      </c>
      <c r="J97" s="15"/>
      <c r="K97" s="15"/>
      <c r="L97" s="15"/>
      <c r="M97" s="15"/>
      <c r="N97" s="14" t="e">
        <f>IF(AND(B97=#REF!,C97=#REF!),LOOKUP(9.99999999999999E+307,$N$2:N96)+1,"")</f>
        <v>#REF!</v>
      </c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</row>
    <row r="98" spans="2:33" s="3" customFormat="1" ht="17.100000000000001" customHeight="1" x14ac:dyDescent="0.5">
      <c r="B98" s="34">
        <v>2</v>
      </c>
      <c r="C98" s="11">
        <v>1</v>
      </c>
      <c r="D98" s="11">
        <v>4170</v>
      </c>
      <c r="E98" s="12" t="s">
        <v>9</v>
      </c>
      <c r="F98" s="12" t="s">
        <v>170</v>
      </c>
      <c r="G98" s="12" t="s">
        <v>341</v>
      </c>
      <c r="H98" s="80" t="str">
        <f t="shared" si="1"/>
        <v>M</v>
      </c>
      <c r="J98" s="15"/>
      <c r="K98" s="15"/>
      <c r="L98" s="15"/>
      <c r="M98" s="15"/>
      <c r="N98" s="14" t="e">
        <f>IF(AND(B98=#REF!,C98=#REF!),LOOKUP(9.99999999999999E+307,$N$2:N97)+1,"")</f>
        <v>#REF!</v>
      </c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</row>
    <row r="99" spans="2:33" s="3" customFormat="1" ht="17.100000000000001" customHeight="1" x14ac:dyDescent="0.5">
      <c r="B99" s="34">
        <v>2</v>
      </c>
      <c r="C99" s="11">
        <v>1</v>
      </c>
      <c r="D99" s="11">
        <v>4172</v>
      </c>
      <c r="E99" s="12" t="s">
        <v>9</v>
      </c>
      <c r="F99" s="12" t="s">
        <v>342</v>
      </c>
      <c r="G99" s="12" t="s">
        <v>343</v>
      </c>
      <c r="H99" s="80" t="str">
        <f t="shared" si="1"/>
        <v>M</v>
      </c>
      <c r="J99" s="15"/>
      <c r="K99" s="15"/>
      <c r="L99" s="15"/>
      <c r="M99" s="15"/>
      <c r="N99" s="14" t="e">
        <f>IF(AND(B99=#REF!,C99=#REF!),LOOKUP(9.99999999999999E+307,$N$2:N98)+1,"")</f>
        <v>#REF!</v>
      </c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</row>
    <row r="100" spans="2:33" s="3" customFormat="1" ht="17.100000000000001" customHeight="1" x14ac:dyDescent="0.5">
      <c r="B100" s="34">
        <v>2</v>
      </c>
      <c r="C100" s="11">
        <v>1</v>
      </c>
      <c r="D100" s="11">
        <v>4173</v>
      </c>
      <c r="E100" s="12" t="s">
        <v>9</v>
      </c>
      <c r="F100" s="12" t="s">
        <v>344</v>
      </c>
      <c r="G100" s="12" t="s">
        <v>345</v>
      </c>
      <c r="H100" s="80" t="str">
        <f t="shared" si="1"/>
        <v>M</v>
      </c>
      <c r="J100" s="15"/>
      <c r="K100" s="15"/>
      <c r="L100" s="15"/>
      <c r="M100" s="15"/>
      <c r="N100" s="14" t="e">
        <f>IF(AND(B100=#REF!,C100=#REF!),LOOKUP(9.99999999999999E+307,$N$2:N99)+1,"")</f>
        <v>#REF!</v>
      </c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</row>
    <row r="101" spans="2:33" s="3" customFormat="1" ht="17.100000000000001" customHeight="1" x14ac:dyDescent="0.5">
      <c r="B101" s="34">
        <v>2</v>
      </c>
      <c r="C101" s="11">
        <v>1</v>
      </c>
      <c r="D101" s="11">
        <v>4178</v>
      </c>
      <c r="E101" s="12" t="s">
        <v>9</v>
      </c>
      <c r="F101" s="12" t="s">
        <v>393</v>
      </c>
      <c r="G101" s="12" t="s">
        <v>394</v>
      </c>
      <c r="H101" s="80" t="str">
        <f t="shared" si="1"/>
        <v>M</v>
      </c>
      <c r="J101" s="15"/>
      <c r="K101" s="15"/>
      <c r="L101" s="15"/>
      <c r="M101" s="15"/>
      <c r="N101" s="14" t="e">
        <f>IF(AND(B101=#REF!,C101=#REF!),LOOKUP(9.99999999999999E+307,$N$2:N100)+1,"")</f>
        <v>#REF!</v>
      </c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</row>
    <row r="102" spans="2:33" s="3" customFormat="1" ht="17.100000000000001" customHeight="1" x14ac:dyDescent="0.5">
      <c r="B102" s="34">
        <v>2</v>
      </c>
      <c r="C102" s="11">
        <v>1</v>
      </c>
      <c r="D102" s="11">
        <v>4179</v>
      </c>
      <c r="E102" s="12" t="s">
        <v>9</v>
      </c>
      <c r="F102" s="12" t="s">
        <v>395</v>
      </c>
      <c r="G102" s="12" t="s">
        <v>186</v>
      </c>
      <c r="H102" s="80" t="str">
        <f t="shared" si="1"/>
        <v>M</v>
      </c>
      <c r="J102" s="15"/>
      <c r="K102" s="15"/>
      <c r="L102" s="15"/>
      <c r="M102" s="15"/>
      <c r="N102" s="14" t="e">
        <f>IF(AND(B102=#REF!,C102=#REF!),LOOKUP(9.99999999999999E+307,$N$2:N101)+1,"")</f>
        <v>#REF!</v>
      </c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</row>
    <row r="103" spans="2:33" s="3" customFormat="1" ht="17.100000000000001" customHeight="1" x14ac:dyDescent="0.5">
      <c r="B103" s="34">
        <v>2</v>
      </c>
      <c r="C103" s="11">
        <v>1</v>
      </c>
      <c r="D103" s="11">
        <v>4182</v>
      </c>
      <c r="E103" s="12" t="s">
        <v>9</v>
      </c>
      <c r="F103" s="12" t="s">
        <v>352</v>
      </c>
      <c r="G103" s="12" t="s">
        <v>353</v>
      </c>
      <c r="H103" s="80" t="str">
        <f t="shared" si="1"/>
        <v>M</v>
      </c>
      <c r="J103" s="15"/>
      <c r="K103" s="15"/>
      <c r="L103" s="15"/>
      <c r="M103" s="15"/>
      <c r="N103" s="14" t="e">
        <f>IF(AND(B103=#REF!,C103=#REF!),LOOKUP(9.99999999999999E+307,$N$2:N102)+1,"")</f>
        <v>#REF!</v>
      </c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</row>
    <row r="104" spans="2:33" s="3" customFormat="1" ht="17.100000000000001" customHeight="1" x14ac:dyDescent="0.5">
      <c r="B104" s="34">
        <v>2</v>
      </c>
      <c r="C104" s="11">
        <v>1</v>
      </c>
      <c r="D104" s="11">
        <v>4183</v>
      </c>
      <c r="E104" s="12" t="s">
        <v>8</v>
      </c>
      <c r="F104" s="12" t="s">
        <v>354</v>
      </c>
      <c r="G104" s="12" t="s">
        <v>355</v>
      </c>
      <c r="H104" s="80" t="str">
        <f t="shared" si="1"/>
        <v>W</v>
      </c>
      <c r="J104" s="15"/>
      <c r="K104" s="15"/>
      <c r="L104" s="15"/>
      <c r="M104" s="15"/>
      <c r="N104" s="14" t="e">
        <f>IF(AND(B104=#REF!,C104=#REF!),LOOKUP(9.99999999999999E+307,$N$2:N103)+1,"")</f>
        <v>#REF!</v>
      </c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</row>
    <row r="105" spans="2:33" s="3" customFormat="1" ht="17.100000000000001" customHeight="1" x14ac:dyDescent="0.5">
      <c r="B105" s="34">
        <v>2</v>
      </c>
      <c r="C105" s="11">
        <v>1</v>
      </c>
      <c r="D105" s="11">
        <v>4185</v>
      </c>
      <c r="E105" s="12" t="s">
        <v>8</v>
      </c>
      <c r="F105" s="12" t="s">
        <v>356</v>
      </c>
      <c r="G105" s="12" t="s">
        <v>357</v>
      </c>
      <c r="H105" s="80" t="str">
        <f t="shared" si="1"/>
        <v>W</v>
      </c>
      <c r="J105" s="15"/>
      <c r="K105" s="15"/>
      <c r="L105" s="15"/>
      <c r="M105" s="15"/>
      <c r="N105" s="14" t="e">
        <f>IF(AND(B105=#REF!,C105=#REF!),LOOKUP(9.99999999999999E+307,$N$2:N104)+1,"")</f>
        <v>#REF!</v>
      </c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</row>
    <row r="106" spans="2:33" s="3" customFormat="1" ht="17.100000000000001" customHeight="1" x14ac:dyDescent="0.5">
      <c r="B106" s="34">
        <v>2</v>
      </c>
      <c r="C106" s="11">
        <v>1</v>
      </c>
      <c r="D106" s="11">
        <v>4187</v>
      </c>
      <c r="E106" s="12" t="s">
        <v>8</v>
      </c>
      <c r="F106" s="12" t="s">
        <v>359</v>
      </c>
      <c r="G106" s="12" t="s">
        <v>335</v>
      </c>
      <c r="H106" s="80" t="str">
        <f t="shared" si="1"/>
        <v>W</v>
      </c>
      <c r="J106" s="15"/>
      <c r="K106" s="15"/>
      <c r="L106" s="15"/>
      <c r="M106" s="15"/>
      <c r="N106" s="14" t="e">
        <f>IF(AND(B106=#REF!,C106=#REF!),LOOKUP(9.99999999999999E+307,$N$2:N105)+1,"")</f>
        <v>#REF!</v>
      </c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</row>
    <row r="107" spans="2:33" s="3" customFormat="1" ht="17.100000000000001" customHeight="1" x14ac:dyDescent="0.5">
      <c r="B107" s="34">
        <v>2</v>
      </c>
      <c r="C107" s="11">
        <v>1</v>
      </c>
      <c r="D107" s="11">
        <v>4188</v>
      </c>
      <c r="E107" s="12" t="s">
        <v>8</v>
      </c>
      <c r="F107" s="12" t="s">
        <v>360</v>
      </c>
      <c r="G107" s="12" t="s">
        <v>361</v>
      </c>
      <c r="H107" s="80" t="str">
        <f t="shared" si="1"/>
        <v>W</v>
      </c>
      <c r="J107" s="15"/>
      <c r="K107" s="15"/>
      <c r="L107" s="15"/>
      <c r="M107" s="15"/>
      <c r="N107" s="14" t="e">
        <f>IF(AND(B107=#REF!,C107=#REF!),LOOKUP(9.99999999999999E+307,$N$2:N106)+1,"")</f>
        <v>#REF!</v>
      </c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</row>
    <row r="108" spans="2:33" s="3" customFormat="1" ht="17.100000000000001" customHeight="1" x14ac:dyDescent="0.5">
      <c r="B108" s="34">
        <v>2</v>
      </c>
      <c r="C108" s="11">
        <v>1</v>
      </c>
      <c r="D108" s="11">
        <v>4189</v>
      </c>
      <c r="E108" s="12" t="s">
        <v>8</v>
      </c>
      <c r="F108" s="12" t="s">
        <v>68</v>
      </c>
      <c r="G108" s="12" t="s">
        <v>362</v>
      </c>
      <c r="H108" s="80" t="str">
        <f t="shared" si="1"/>
        <v>W</v>
      </c>
      <c r="J108" s="15"/>
      <c r="K108" s="15"/>
      <c r="L108" s="15"/>
      <c r="M108" s="15"/>
      <c r="N108" s="14" t="e">
        <f>IF(AND(B108=#REF!,C108=#REF!),LOOKUP(9.99999999999999E+307,$N$2:N107)+1,"")</f>
        <v>#REF!</v>
      </c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</row>
    <row r="109" spans="2:33" s="3" customFormat="1" ht="17.100000000000001" customHeight="1" x14ac:dyDescent="0.5">
      <c r="B109" s="34">
        <v>2</v>
      </c>
      <c r="C109" s="11">
        <v>1</v>
      </c>
      <c r="D109" s="11">
        <v>4190</v>
      </c>
      <c r="E109" s="12" t="s">
        <v>8</v>
      </c>
      <c r="F109" s="12" t="s">
        <v>363</v>
      </c>
      <c r="G109" s="12" t="s">
        <v>362</v>
      </c>
      <c r="H109" s="80" t="str">
        <f t="shared" si="1"/>
        <v>W</v>
      </c>
      <c r="J109" s="15"/>
      <c r="K109" s="15"/>
      <c r="L109" s="15"/>
      <c r="M109" s="15"/>
      <c r="N109" s="14" t="e">
        <f>IF(AND(B109=#REF!,C109=#REF!),LOOKUP(9.99999999999999E+307,$N$2:N108)+1,"")</f>
        <v>#REF!</v>
      </c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</row>
    <row r="110" spans="2:33" s="3" customFormat="1" ht="17.100000000000001" customHeight="1" x14ac:dyDescent="0.5">
      <c r="B110" s="34">
        <v>2</v>
      </c>
      <c r="C110" s="11">
        <v>1</v>
      </c>
      <c r="D110" s="11">
        <v>4191</v>
      </c>
      <c r="E110" s="12" t="s">
        <v>8</v>
      </c>
      <c r="F110" s="12" t="s">
        <v>400</v>
      </c>
      <c r="G110" s="12" t="s">
        <v>401</v>
      </c>
      <c r="H110" s="80" t="str">
        <f t="shared" si="1"/>
        <v>W</v>
      </c>
      <c r="J110" s="15"/>
      <c r="K110" s="15"/>
      <c r="L110" s="15"/>
      <c r="M110" s="15"/>
      <c r="N110" s="14" t="e">
        <f>IF(AND(B110=#REF!,C110=#REF!),LOOKUP(9.99999999999999E+307,$N$2:N109)+1,"")</f>
        <v>#REF!</v>
      </c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</row>
    <row r="111" spans="2:33" s="3" customFormat="1" ht="17.100000000000001" customHeight="1" x14ac:dyDescent="0.5">
      <c r="B111" s="34">
        <v>2</v>
      </c>
      <c r="C111" s="11">
        <v>1</v>
      </c>
      <c r="D111" s="11">
        <v>4194</v>
      </c>
      <c r="E111" s="12" t="s">
        <v>8</v>
      </c>
      <c r="F111" s="12" t="s">
        <v>366</v>
      </c>
      <c r="G111" s="12" t="s">
        <v>367</v>
      </c>
      <c r="H111" s="80" t="str">
        <f t="shared" si="1"/>
        <v>W</v>
      </c>
      <c r="J111" s="15"/>
      <c r="K111" s="15"/>
      <c r="L111" s="15"/>
      <c r="M111" s="15"/>
      <c r="N111" s="14" t="e">
        <f>IF(AND(B111=#REF!,C111=#REF!),LOOKUP(9.99999999999999E+307,$N$2:N110)+1,"")</f>
        <v>#REF!</v>
      </c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</row>
    <row r="112" spans="2:33" s="3" customFormat="1" ht="17.100000000000001" customHeight="1" x14ac:dyDescent="0.5">
      <c r="B112" s="34">
        <v>2</v>
      </c>
      <c r="C112" s="11">
        <v>1</v>
      </c>
      <c r="D112" s="11">
        <v>4196</v>
      </c>
      <c r="E112" s="12" t="s">
        <v>8</v>
      </c>
      <c r="F112" s="12" t="s">
        <v>370</v>
      </c>
      <c r="G112" s="12" t="s">
        <v>371</v>
      </c>
      <c r="H112" s="80" t="str">
        <f t="shared" si="1"/>
        <v>W</v>
      </c>
      <c r="J112" s="15"/>
      <c r="K112" s="15"/>
      <c r="L112" s="15"/>
      <c r="M112" s="15"/>
      <c r="N112" s="14" t="e">
        <f>IF(AND(B112=#REF!,C112=#REF!),LOOKUP(9.99999999999999E+307,$N$2:N111)+1,"")</f>
        <v>#REF!</v>
      </c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</row>
    <row r="113" spans="2:33" s="3" customFormat="1" ht="17.100000000000001" customHeight="1" x14ac:dyDescent="0.5">
      <c r="B113" s="34">
        <v>2</v>
      </c>
      <c r="C113" s="11">
        <v>1</v>
      </c>
      <c r="D113" s="11">
        <v>4198</v>
      </c>
      <c r="E113" s="12" t="s">
        <v>8</v>
      </c>
      <c r="F113" s="12" t="s">
        <v>374</v>
      </c>
      <c r="G113" s="12" t="s">
        <v>225</v>
      </c>
      <c r="H113" s="80" t="str">
        <f t="shared" si="1"/>
        <v>W</v>
      </c>
      <c r="J113" s="15"/>
      <c r="K113" s="15"/>
      <c r="L113" s="15"/>
      <c r="M113" s="15"/>
      <c r="N113" s="14" t="e">
        <f>IF(AND(B113=#REF!,C113=#REF!),LOOKUP(9.99999999999999E+307,$N$2:N112)+1,"")</f>
        <v>#REF!</v>
      </c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</row>
    <row r="114" spans="2:33" s="3" customFormat="1" ht="17.100000000000001" customHeight="1" x14ac:dyDescent="0.5">
      <c r="B114" s="34">
        <v>2</v>
      </c>
      <c r="C114" s="11">
        <v>1</v>
      </c>
      <c r="D114" s="11">
        <v>4199</v>
      </c>
      <c r="E114" s="12" t="s">
        <v>8</v>
      </c>
      <c r="F114" s="12" t="s">
        <v>375</v>
      </c>
      <c r="G114" s="12" t="s">
        <v>376</v>
      </c>
      <c r="H114" s="80" t="str">
        <f t="shared" si="1"/>
        <v>W</v>
      </c>
      <c r="J114" s="15"/>
      <c r="K114" s="15"/>
      <c r="L114" s="15"/>
      <c r="M114" s="15"/>
      <c r="N114" s="14" t="e">
        <f>IF(AND(B114=#REF!,C114=#REF!),LOOKUP(9.99999999999999E+307,$N$2:N113)+1,"")</f>
        <v>#REF!</v>
      </c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</row>
    <row r="115" spans="2:33" s="3" customFormat="1" ht="17.100000000000001" customHeight="1" x14ac:dyDescent="0.5">
      <c r="B115" s="34">
        <v>2</v>
      </c>
      <c r="C115" s="11">
        <v>1</v>
      </c>
      <c r="D115" s="11">
        <v>4200</v>
      </c>
      <c r="E115" s="12" t="s">
        <v>8</v>
      </c>
      <c r="F115" s="12" t="s">
        <v>278</v>
      </c>
      <c r="G115" s="12" t="s">
        <v>361</v>
      </c>
      <c r="H115" s="80" t="str">
        <f t="shared" si="1"/>
        <v>W</v>
      </c>
      <c r="J115" s="15"/>
      <c r="K115" s="15"/>
      <c r="L115" s="15"/>
      <c r="M115" s="15"/>
      <c r="N115" s="14" t="e">
        <f>IF(AND(B115=#REF!,C115=#REF!),LOOKUP(9.99999999999999E+307,$N$2:N114)+1,"")</f>
        <v>#REF!</v>
      </c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</row>
    <row r="116" spans="2:33" s="3" customFormat="1" ht="17.100000000000001" customHeight="1" x14ac:dyDescent="0.5">
      <c r="B116" s="34">
        <v>2</v>
      </c>
      <c r="C116" s="11">
        <v>1</v>
      </c>
      <c r="D116" s="11">
        <v>4201</v>
      </c>
      <c r="E116" s="12" t="s">
        <v>8</v>
      </c>
      <c r="F116" s="12" t="s">
        <v>377</v>
      </c>
      <c r="G116" s="12" t="s">
        <v>378</v>
      </c>
      <c r="H116" s="80" t="str">
        <f t="shared" si="1"/>
        <v>W</v>
      </c>
      <c r="J116" s="15"/>
      <c r="K116" s="15"/>
      <c r="L116" s="15"/>
      <c r="M116" s="15"/>
      <c r="N116" s="14" t="e">
        <f>IF(AND(B116=#REF!,C116=#REF!),LOOKUP(9.99999999999999E+307,$N$2:N115)+1,"")</f>
        <v>#REF!</v>
      </c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</row>
    <row r="117" spans="2:33" s="3" customFormat="1" ht="17.100000000000001" customHeight="1" x14ac:dyDescent="0.5">
      <c r="B117" s="34">
        <v>2</v>
      </c>
      <c r="C117" s="11">
        <v>1</v>
      </c>
      <c r="D117" s="11">
        <v>4202</v>
      </c>
      <c r="E117" s="12" t="s">
        <v>8</v>
      </c>
      <c r="F117" s="12" t="s">
        <v>379</v>
      </c>
      <c r="G117" s="12" t="s">
        <v>177</v>
      </c>
      <c r="H117" s="80" t="str">
        <f t="shared" si="1"/>
        <v>W</v>
      </c>
      <c r="J117" s="15"/>
      <c r="K117" s="15"/>
      <c r="L117" s="15"/>
      <c r="M117" s="15"/>
      <c r="N117" s="14" t="e">
        <f>IF(AND(B117=#REF!,C117=#REF!),LOOKUP(9.99999999999999E+307,$N$2:N116)+1,"")</f>
        <v>#REF!</v>
      </c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</row>
    <row r="118" spans="2:33" s="3" customFormat="1" ht="17.100000000000001" customHeight="1" x14ac:dyDescent="0.5">
      <c r="B118" s="34">
        <v>2</v>
      </c>
      <c r="C118" s="11">
        <v>1</v>
      </c>
      <c r="D118" s="11">
        <v>4203</v>
      </c>
      <c r="E118" s="12" t="s">
        <v>8</v>
      </c>
      <c r="F118" s="12" t="s">
        <v>380</v>
      </c>
      <c r="G118" s="12" t="s">
        <v>381</v>
      </c>
      <c r="H118" s="80" t="str">
        <f t="shared" si="1"/>
        <v>W</v>
      </c>
      <c r="J118" s="15"/>
      <c r="K118" s="15"/>
      <c r="L118" s="15"/>
      <c r="M118" s="15"/>
      <c r="N118" s="14" t="e">
        <f>IF(AND(B118=#REF!,C118=#REF!),LOOKUP(9.99999999999999E+307,$N$2:N117)+1,"")</f>
        <v>#REF!</v>
      </c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</row>
    <row r="119" spans="2:33" s="3" customFormat="1" ht="17.100000000000001" customHeight="1" x14ac:dyDescent="0.5">
      <c r="B119" s="34">
        <v>2</v>
      </c>
      <c r="C119" s="11">
        <v>1</v>
      </c>
      <c r="D119" s="11">
        <v>4205</v>
      </c>
      <c r="E119" s="12" t="s">
        <v>8</v>
      </c>
      <c r="F119" s="12" t="s">
        <v>382</v>
      </c>
      <c r="G119" s="12" t="s">
        <v>383</v>
      </c>
      <c r="H119" s="80" t="str">
        <f t="shared" si="1"/>
        <v>W</v>
      </c>
      <c r="J119" s="15"/>
      <c r="K119" s="15"/>
      <c r="L119" s="15"/>
      <c r="M119" s="15"/>
      <c r="N119" s="14" t="e">
        <f>IF(AND(B119=#REF!,C119=#REF!),LOOKUP(9.99999999999999E+307,$N$2:N118)+1,"")</f>
        <v>#REF!</v>
      </c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</row>
    <row r="120" spans="2:33" s="3" customFormat="1" ht="17.100000000000001" customHeight="1" x14ac:dyDescent="0.5">
      <c r="B120" s="34">
        <v>2</v>
      </c>
      <c r="C120" s="11">
        <v>1</v>
      </c>
      <c r="D120" s="11">
        <v>4224</v>
      </c>
      <c r="E120" s="12" t="s">
        <v>9</v>
      </c>
      <c r="F120" s="12" t="s">
        <v>413</v>
      </c>
      <c r="G120" s="12" t="s">
        <v>414</v>
      </c>
      <c r="H120" s="80" t="str">
        <f t="shared" si="1"/>
        <v>M</v>
      </c>
      <c r="J120" s="15"/>
      <c r="K120" s="15"/>
      <c r="L120" s="15"/>
      <c r="M120" s="15"/>
      <c r="N120" s="14" t="e">
        <f>IF(AND(B120=#REF!,C120=#REF!),LOOKUP(9.99999999999999E+307,$N$2:N119)+1,"")</f>
        <v>#REF!</v>
      </c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</row>
    <row r="121" spans="2:33" s="3" customFormat="1" ht="17.100000000000001" customHeight="1" x14ac:dyDescent="0.5">
      <c r="B121" s="34">
        <v>2</v>
      </c>
      <c r="C121" s="11">
        <v>1</v>
      </c>
      <c r="D121" s="11">
        <v>4234</v>
      </c>
      <c r="E121" s="12" t="s">
        <v>8</v>
      </c>
      <c r="F121" s="12" t="s">
        <v>97</v>
      </c>
      <c r="G121" s="12" t="s">
        <v>225</v>
      </c>
      <c r="H121" s="80" t="str">
        <f t="shared" si="1"/>
        <v>W</v>
      </c>
      <c r="J121" s="15"/>
      <c r="K121" s="15"/>
      <c r="L121" s="15"/>
      <c r="M121" s="15"/>
      <c r="N121" s="14" t="e">
        <f>IF(AND(B121=#REF!,C121=#REF!),LOOKUP(9.99999999999999E+307,$N$2:N120)+1,"")</f>
        <v>#REF!</v>
      </c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</row>
    <row r="122" spans="2:33" s="3" customFormat="1" ht="17.100000000000001" customHeight="1" x14ac:dyDescent="0.5">
      <c r="B122" s="34">
        <v>2</v>
      </c>
      <c r="C122" s="11">
        <v>1</v>
      </c>
      <c r="D122" s="11">
        <v>4241</v>
      </c>
      <c r="E122" s="12" t="s">
        <v>8</v>
      </c>
      <c r="F122" s="12" t="s">
        <v>422</v>
      </c>
      <c r="G122" s="12" t="s">
        <v>423</v>
      </c>
      <c r="H122" s="80" t="str">
        <f t="shared" si="1"/>
        <v>W</v>
      </c>
      <c r="J122" s="15"/>
      <c r="K122" s="15"/>
      <c r="L122" s="15"/>
      <c r="M122" s="15"/>
      <c r="N122" s="14" t="e">
        <f>IF(AND(B122=#REF!,C122=#REF!),LOOKUP(9.99999999999999E+307,$N$2:N121)+1,"")</f>
        <v>#REF!</v>
      </c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</row>
    <row r="123" spans="2:33" s="3" customFormat="1" ht="17.100000000000001" customHeight="1" x14ac:dyDescent="0.5">
      <c r="B123" s="34">
        <v>2</v>
      </c>
      <c r="C123" s="11">
        <v>1</v>
      </c>
      <c r="D123" s="11">
        <v>4244</v>
      </c>
      <c r="E123" s="12" t="s">
        <v>8</v>
      </c>
      <c r="F123" s="12" t="s">
        <v>464</v>
      </c>
      <c r="G123" s="12" t="s">
        <v>358</v>
      </c>
      <c r="H123" s="80" t="str">
        <f t="shared" si="1"/>
        <v>W</v>
      </c>
      <c r="J123" s="15"/>
      <c r="K123" s="15"/>
      <c r="L123" s="15"/>
      <c r="M123" s="15"/>
      <c r="N123" s="14" t="e">
        <f>IF(AND(B123=#REF!,C123=#REF!),LOOKUP(9.99999999999999E+307,$N$2:N122)+1,"")</f>
        <v>#REF!</v>
      </c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</row>
    <row r="124" spans="2:33" s="3" customFormat="1" ht="17.100000000000001" customHeight="1" x14ac:dyDescent="0.5">
      <c r="B124" s="34">
        <v>2</v>
      </c>
      <c r="C124" s="11">
        <v>1</v>
      </c>
      <c r="D124" s="11">
        <v>4266</v>
      </c>
      <c r="E124" s="12" t="s">
        <v>8</v>
      </c>
      <c r="F124" s="12" t="s">
        <v>661</v>
      </c>
      <c r="G124" s="12" t="s">
        <v>662</v>
      </c>
      <c r="H124" s="80" t="str">
        <f t="shared" si="1"/>
        <v>W</v>
      </c>
      <c r="J124" s="15"/>
      <c r="K124" s="15"/>
      <c r="L124" s="15"/>
      <c r="M124" s="15"/>
      <c r="N124" s="14" t="e">
        <f>IF(AND(B124=#REF!,C124=#REF!),LOOKUP(9.99999999999999E+307,$N$2:N123)+1,"")</f>
        <v>#REF!</v>
      </c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</row>
    <row r="125" spans="2:33" s="3" customFormat="1" ht="17.100000000000001" customHeight="1" x14ac:dyDescent="0.5">
      <c r="B125" s="34">
        <v>2</v>
      </c>
      <c r="C125" s="11">
        <v>1</v>
      </c>
      <c r="D125" s="11">
        <v>4270</v>
      </c>
      <c r="E125" s="12" t="s">
        <v>8</v>
      </c>
      <c r="F125" s="12" t="s">
        <v>372</v>
      </c>
      <c r="G125" s="12" t="s">
        <v>663</v>
      </c>
      <c r="H125" s="80" t="str">
        <f t="shared" si="1"/>
        <v>W</v>
      </c>
      <c r="J125" s="15"/>
      <c r="K125" s="15"/>
      <c r="L125" s="15"/>
      <c r="M125" s="15"/>
      <c r="N125" s="14" t="e">
        <f>IF(AND(B125=#REF!,C125=#REF!),LOOKUP(9.99999999999999E+307,$N$2:N124)+1,"")</f>
        <v>#REF!</v>
      </c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</row>
    <row r="126" spans="2:33" s="3" customFormat="1" ht="17.100000000000001" customHeight="1" x14ac:dyDescent="0.5">
      <c r="B126" s="34">
        <v>2</v>
      </c>
      <c r="C126" s="11">
        <v>2</v>
      </c>
      <c r="D126" s="11">
        <v>4166</v>
      </c>
      <c r="E126" s="12" t="s">
        <v>9</v>
      </c>
      <c r="F126" s="12" t="s">
        <v>384</v>
      </c>
      <c r="G126" s="12" t="s">
        <v>385</v>
      </c>
      <c r="H126" s="80" t="str">
        <f t="shared" si="1"/>
        <v>M</v>
      </c>
      <c r="J126" s="15"/>
      <c r="K126" s="15"/>
      <c r="L126" s="15"/>
      <c r="M126" s="15"/>
      <c r="N126" s="14" t="e">
        <f>IF(AND(B126=#REF!,C126=#REF!),LOOKUP(9.99999999999999E+307,$N$2:N125)+1,"")</f>
        <v>#REF!</v>
      </c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</row>
    <row r="127" spans="2:33" s="3" customFormat="1" ht="17.100000000000001" customHeight="1" x14ac:dyDescent="0.5">
      <c r="B127" s="34">
        <v>2</v>
      </c>
      <c r="C127" s="11">
        <v>2</v>
      </c>
      <c r="D127" s="11">
        <v>4168</v>
      </c>
      <c r="E127" s="12" t="s">
        <v>9</v>
      </c>
      <c r="F127" s="12" t="s">
        <v>386</v>
      </c>
      <c r="G127" s="12" t="s">
        <v>387</v>
      </c>
      <c r="H127" s="80" t="str">
        <f t="shared" si="1"/>
        <v>M</v>
      </c>
      <c r="J127" s="15"/>
      <c r="K127" s="15"/>
      <c r="L127" s="15"/>
      <c r="M127" s="15"/>
      <c r="N127" s="14" t="e">
        <f>IF(AND(B127=#REF!,C127=#REF!),LOOKUP(9.99999999999999E+307,$N$2:N126)+1,"")</f>
        <v>#REF!</v>
      </c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</row>
    <row r="128" spans="2:33" s="3" customFormat="1" ht="17.100000000000001" customHeight="1" x14ac:dyDescent="0.5">
      <c r="B128" s="34">
        <v>2</v>
      </c>
      <c r="C128" s="11">
        <v>2</v>
      </c>
      <c r="D128" s="11">
        <v>4171</v>
      </c>
      <c r="E128" s="12" t="s">
        <v>9</v>
      </c>
      <c r="F128" s="12" t="s">
        <v>388</v>
      </c>
      <c r="G128" s="12" t="s">
        <v>389</v>
      </c>
      <c r="H128" s="80" t="str">
        <f t="shared" si="1"/>
        <v>M</v>
      </c>
      <c r="J128" s="15"/>
      <c r="K128" s="15"/>
      <c r="L128" s="15"/>
      <c r="M128" s="15"/>
      <c r="N128" s="14" t="e">
        <f>IF(AND(B128=#REF!,C128=#REF!),LOOKUP(9.99999999999999E+307,$N$2:N127)+1,"")</f>
        <v>#REF!</v>
      </c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</row>
    <row r="129" spans="2:33" s="3" customFormat="1" ht="17.100000000000001" customHeight="1" x14ac:dyDescent="0.5">
      <c r="B129" s="34">
        <v>2</v>
      </c>
      <c r="C129" s="11">
        <v>2</v>
      </c>
      <c r="D129" s="11">
        <v>4174</v>
      </c>
      <c r="E129" s="12" t="s">
        <v>9</v>
      </c>
      <c r="F129" s="12" t="s">
        <v>346</v>
      </c>
      <c r="G129" s="12" t="s">
        <v>347</v>
      </c>
      <c r="H129" s="80" t="str">
        <f t="shared" si="1"/>
        <v>M</v>
      </c>
      <c r="J129" s="15"/>
      <c r="K129" s="15"/>
      <c r="L129" s="15"/>
      <c r="M129" s="15"/>
      <c r="N129" s="14" t="e">
        <f>IF(AND(B129=#REF!,C129=#REF!),LOOKUP(9.99999999999999E+307,$N$2:N128)+1,"")</f>
        <v>#REF!</v>
      </c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</row>
    <row r="130" spans="2:33" s="3" customFormat="1" ht="17.100000000000001" customHeight="1" x14ac:dyDescent="0.5">
      <c r="B130" s="34">
        <v>2</v>
      </c>
      <c r="C130" s="11">
        <v>2</v>
      </c>
      <c r="D130" s="11">
        <v>4175</v>
      </c>
      <c r="E130" s="12" t="s">
        <v>9</v>
      </c>
      <c r="F130" s="12" t="s">
        <v>348</v>
      </c>
      <c r="G130" s="12" t="s">
        <v>349</v>
      </c>
      <c r="H130" s="80" t="str">
        <f t="shared" si="1"/>
        <v>M</v>
      </c>
      <c r="J130" s="15"/>
      <c r="K130" s="15"/>
      <c r="L130" s="15"/>
      <c r="M130" s="15"/>
      <c r="N130" s="14" t="e">
        <f>IF(AND(B130=#REF!,C130=#REF!),LOOKUP(9.99999999999999E+307,$N$2:N129)+1,"")</f>
        <v>#REF!</v>
      </c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</row>
    <row r="131" spans="2:33" s="3" customFormat="1" ht="17.100000000000001" customHeight="1" x14ac:dyDescent="0.5">
      <c r="B131" s="34">
        <v>2</v>
      </c>
      <c r="C131" s="11">
        <v>2</v>
      </c>
      <c r="D131" s="11">
        <v>4176</v>
      </c>
      <c r="E131" s="12" t="s">
        <v>9</v>
      </c>
      <c r="F131" s="12" t="s">
        <v>390</v>
      </c>
      <c r="G131" s="12" t="s">
        <v>391</v>
      </c>
      <c r="H131" s="80" t="str">
        <f t="shared" si="1"/>
        <v>M</v>
      </c>
      <c r="J131" s="15"/>
      <c r="K131" s="15"/>
      <c r="L131" s="15"/>
      <c r="M131" s="15"/>
      <c r="N131" s="14" t="e">
        <f>IF(AND(B131=#REF!,C131=#REF!),LOOKUP(9.99999999999999E+307,$N$2:N130)+1,"")</f>
        <v>#REF!</v>
      </c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</row>
    <row r="132" spans="2:33" s="3" customFormat="1" ht="17.100000000000001" customHeight="1" x14ac:dyDescent="0.5">
      <c r="B132" s="34">
        <v>2</v>
      </c>
      <c r="C132" s="11">
        <v>2</v>
      </c>
      <c r="D132" s="11">
        <v>4177</v>
      </c>
      <c r="E132" s="12" t="s">
        <v>9</v>
      </c>
      <c r="F132" s="12" t="s">
        <v>91</v>
      </c>
      <c r="G132" s="12" t="s">
        <v>392</v>
      </c>
      <c r="H132" s="80" t="str">
        <f t="shared" ref="H132:H195" si="2">IF(E132="","",IF(E132="เด็กชาย","M",IF(E132="นาย","M","W")))</f>
        <v>M</v>
      </c>
      <c r="J132" s="15"/>
      <c r="K132" s="15"/>
      <c r="L132" s="15"/>
      <c r="M132" s="15"/>
      <c r="N132" s="14" t="e">
        <f>IF(AND(B132=#REF!,C132=#REF!),LOOKUP(9.99999999999999E+307,$N$2:N131)+1,"")</f>
        <v>#REF!</v>
      </c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</row>
    <row r="133" spans="2:33" s="3" customFormat="1" ht="17.100000000000001" customHeight="1" x14ac:dyDescent="0.5">
      <c r="B133" s="34">
        <v>2</v>
      </c>
      <c r="C133" s="11">
        <v>2</v>
      </c>
      <c r="D133" s="11">
        <v>4180</v>
      </c>
      <c r="E133" s="12" t="s">
        <v>9</v>
      </c>
      <c r="F133" s="12" t="s">
        <v>350</v>
      </c>
      <c r="G133" s="12" t="s">
        <v>351</v>
      </c>
      <c r="H133" s="80" t="str">
        <f t="shared" si="2"/>
        <v>M</v>
      </c>
      <c r="J133" s="15"/>
      <c r="K133" s="15"/>
      <c r="L133" s="15"/>
      <c r="M133" s="15"/>
      <c r="N133" s="14" t="e">
        <f>IF(AND(B133=#REF!,C133=#REF!),LOOKUP(9.99999999999999E+307,$N$2:N132)+1,"")</f>
        <v>#REF!</v>
      </c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</row>
    <row r="134" spans="2:33" s="3" customFormat="1" ht="17.100000000000001" customHeight="1" x14ac:dyDescent="0.5">
      <c r="B134" s="34">
        <v>2</v>
      </c>
      <c r="C134" s="11">
        <v>2</v>
      </c>
      <c r="D134" s="11">
        <v>4181</v>
      </c>
      <c r="E134" s="12" t="s">
        <v>9</v>
      </c>
      <c r="F134" s="12" t="s">
        <v>396</v>
      </c>
      <c r="G134" s="12" t="s">
        <v>397</v>
      </c>
      <c r="H134" s="80" t="str">
        <f t="shared" si="2"/>
        <v>M</v>
      </c>
      <c r="J134" s="15"/>
      <c r="K134" s="15"/>
      <c r="L134" s="15"/>
      <c r="M134" s="15"/>
      <c r="N134" s="14" t="e">
        <f>IF(AND(B134=#REF!,C134=#REF!),LOOKUP(9.99999999999999E+307,$N$2:N133)+1,"")</f>
        <v>#REF!</v>
      </c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</row>
    <row r="135" spans="2:33" s="3" customFormat="1" ht="17.100000000000001" customHeight="1" x14ac:dyDescent="0.5">
      <c r="B135" s="34">
        <v>2</v>
      </c>
      <c r="C135" s="11">
        <v>2</v>
      </c>
      <c r="D135" s="11">
        <v>4184</v>
      </c>
      <c r="E135" s="12" t="s">
        <v>8</v>
      </c>
      <c r="F135" s="12" t="s">
        <v>398</v>
      </c>
      <c r="G135" s="12" t="s">
        <v>399</v>
      </c>
      <c r="H135" s="80" t="str">
        <f t="shared" si="2"/>
        <v>W</v>
      </c>
      <c r="J135" s="15"/>
      <c r="K135" s="15"/>
      <c r="L135" s="15"/>
      <c r="M135" s="15"/>
      <c r="N135" s="14" t="e">
        <f>IF(AND(B135=#REF!,C135=#REF!),LOOKUP(9.99999999999999E+307,$N$2:N134)+1,"")</f>
        <v>#REF!</v>
      </c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</row>
    <row r="136" spans="2:33" s="3" customFormat="1" ht="17.100000000000001" customHeight="1" x14ac:dyDescent="0.5">
      <c r="B136" s="34">
        <v>2</v>
      </c>
      <c r="C136" s="11">
        <v>2</v>
      </c>
      <c r="D136" s="11">
        <v>4192</v>
      </c>
      <c r="E136" s="12" t="s">
        <v>8</v>
      </c>
      <c r="F136" s="12" t="s">
        <v>364</v>
      </c>
      <c r="G136" s="12" t="s">
        <v>365</v>
      </c>
      <c r="H136" s="80" t="str">
        <f t="shared" si="2"/>
        <v>W</v>
      </c>
      <c r="J136" s="15"/>
      <c r="K136" s="15"/>
      <c r="L136" s="15"/>
      <c r="M136" s="15"/>
      <c r="N136" s="14" t="e">
        <f>IF(AND(B136=#REF!,C136=#REF!),LOOKUP(9.99999999999999E+307,$N$2:N135)+1,"")</f>
        <v>#REF!</v>
      </c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</row>
    <row r="137" spans="2:33" s="3" customFormat="1" ht="17.100000000000001" customHeight="1" x14ac:dyDescent="0.5">
      <c r="B137" s="34">
        <v>2</v>
      </c>
      <c r="C137" s="11">
        <v>2</v>
      </c>
      <c r="D137" s="11">
        <v>4195</v>
      </c>
      <c r="E137" s="12" t="s">
        <v>8</v>
      </c>
      <c r="F137" s="12" t="s">
        <v>368</v>
      </c>
      <c r="G137" s="12" t="s">
        <v>369</v>
      </c>
      <c r="H137" s="80" t="str">
        <f t="shared" si="2"/>
        <v>W</v>
      </c>
      <c r="J137" s="15"/>
      <c r="K137" s="15"/>
      <c r="L137" s="15"/>
      <c r="M137" s="15"/>
      <c r="N137" s="14" t="e">
        <f>IF(AND(B137=#REF!,C137=#REF!),LOOKUP(9.99999999999999E+307,$N$2:N136)+1,"")</f>
        <v>#REF!</v>
      </c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</row>
    <row r="138" spans="2:33" s="3" customFormat="1" ht="17.100000000000001" customHeight="1" x14ac:dyDescent="0.5">
      <c r="B138" s="34">
        <v>2</v>
      </c>
      <c r="C138" s="11">
        <v>2</v>
      </c>
      <c r="D138" s="11">
        <v>4204</v>
      </c>
      <c r="E138" s="12" t="s">
        <v>8</v>
      </c>
      <c r="F138" s="12" t="s">
        <v>402</v>
      </c>
      <c r="G138" s="12" t="s">
        <v>403</v>
      </c>
      <c r="H138" s="80" t="str">
        <f t="shared" si="2"/>
        <v>W</v>
      </c>
      <c r="J138" s="15"/>
      <c r="K138" s="15"/>
      <c r="L138" s="15"/>
      <c r="M138" s="15"/>
      <c r="N138" s="14" t="e">
        <f>IF(AND(B138=#REF!,C138=#REF!),LOOKUP(9.99999999999999E+307,$N$2:N137)+1,"")</f>
        <v>#REF!</v>
      </c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</row>
    <row r="139" spans="2:33" s="3" customFormat="1" ht="17.100000000000001" customHeight="1" x14ac:dyDescent="0.5">
      <c r="B139" s="34">
        <v>2</v>
      </c>
      <c r="C139" s="11">
        <v>2</v>
      </c>
      <c r="D139" s="11">
        <v>4206</v>
      </c>
      <c r="E139" s="12" t="s">
        <v>8</v>
      </c>
      <c r="F139" s="12" t="s">
        <v>404</v>
      </c>
      <c r="G139" s="12" t="s">
        <v>405</v>
      </c>
      <c r="H139" s="80" t="str">
        <f t="shared" si="2"/>
        <v>W</v>
      </c>
      <c r="J139" s="15"/>
      <c r="K139" s="15"/>
      <c r="L139" s="15"/>
      <c r="M139" s="15"/>
      <c r="N139" s="14" t="e">
        <f>IF(AND(B139=#REF!,C139=#REF!),LOOKUP(9.99999999999999E+307,$N$2:N138)+1,"")</f>
        <v>#REF!</v>
      </c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</row>
    <row r="140" spans="2:33" s="3" customFormat="1" ht="17.100000000000001" customHeight="1" x14ac:dyDescent="0.5">
      <c r="B140" s="34">
        <v>2</v>
      </c>
      <c r="C140" s="11">
        <v>2</v>
      </c>
      <c r="D140" s="11">
        <v>4207</v>
      </c>
      <c r="E140" s="12" t="s">
        <v>9</v>
      </c>
      <c r="F140" s="12" t="s">
        <v>174</v>
      </c>
      <c r="G140" s="12" t="s">
        <v>436</v>
      </c>
      <c r="H140" s="80" t="str">
        <f t="shared" si="2"/>
        <v>M</v>
      </c>
      <c r="J140" s="15"/>
      <c r="K140" s="15"/>
      <c r="L140" s="15"/>
      <c r="M140" s="15"/>
      <c r="N140" s="14" t="e">
        <f>IF(AND(B140=#REF!,C140=#REF!),LOOKUP(9.99999999999999E+307,$N$2:N139)+1,"")</f>
        <v>#REF!</v>
      </c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</row>
    <row r="141" spans="2:33" s="3" customFormat="1" ht="17.100000000000001" customHeight="1" x14ac:dyDescent="0.5">
      <c r="B141" s="34">
        <v>2</v>
      </c>
      <c r="C141" s="11">
        <v>2</v>
      </c>
      <c r="D141" s="11">
        <v>4212</v>
      </c>
      <c r="E141" s="12" t="s">
        <v>9</v>
      </c>
      <c r="F141" s="12" t="s">
        <v>169</v>
      </c>
      <c r="G141" s="12" t="s">
        <v>406</v>
      </c>
      <c r="H141" s="80" t="str">
        <f t="shared" si="2"/>
        <v>M</v>
      </c>
      <c r="J141" s="15"/>
      <c r="K141" s="15"/>
      <c r="L141" s="15"/>
      <c r="M141" s="15"/>
      <c r="N141" s="14" t="e">
        <f>IF(AND(B141=#REF!,C141=#REF!),LOOKUP(9.99999999999999E+307,$N$2:N140)+1,"")</f>
        <v>#REF!</v>
      </c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</row>
    <row r="142" spans="2:33" s="3" customFormat="1" ht="17.100000000000001" customHeight="1" x14ac:dyDescent="0.5">
      <c r="B142" s="34">
        <v>2</v>
      </c>
      <c r="C142" s="11">
        <v>2</v>
      </c>
      <c r="D142" s="11">
        <v>4213</v>
      </c>
      <c r="E142" s="12" t="s">
        <v>9</v>
      </c>
      <c r="F142" s="12" t="s">
        <v>407</v>
      </c>
      <c r="G142" s="12" t="s">
        <v>408</v>
      </c>
      <c r="H142" s="80" t="str">
        <f t="shared" si="2"/>
        <v>M</v>
      </c>
      <c r="J142" s="15"/>
      <c r="K142" s="15"/>
      <c r="L142" s="15"/>
      <c r="M142" s="15"/>
      <c r="N142" s="14" t="e">
        <f>IF(AND(B142=#REF!,C142=#REF!),LOOKUP(9.99999999999999E+307,$N$2:N141)+1,"")</f>
        <v>#REF!</v>
      </c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</row>
    <row r="143" spans="2:33" s="3" customFormat="1" ht="17.100000000000001" customHeight="1" x14ac:dyDescent="0.5">
      <c r="B143" s="34">
        <v>2</v>
      </c>
      <c r="C143" s="11">
        <v>2</v>
      </c>
      <c r="D143" s="11">
        <v>4216</v>
      </c>
      <c r="E143" s="12" t="s">
        <v>9</v>
      </c>
      <c r="F143" s="12" t="s">
        <v>409</v>
      </c>
      <c r="G143" s="12" t="s">
        <v>335</v>
      </c>
      <c r="H143" s="80" t="str">
        <f t="shared" si="2"/>
        <v>M</v>
      </c>
      <c r="J143" s="15"/>
      <c r="K143" s="15"/>
      <c r="L143" s="15"/>
      <c r="M143" s="15"/>
      <c r="N143" s="14" t="e">
        <f>IF(AND(B143=#REF!,C143=#REF!),LOOKUP(9.99999999999999E+307,$N$2:N142)+1,"")</f>
        <v>#REF!</v>
      </c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</row>
    <row r="144" spans="2:33" s="3" customFormat="1" ht="17.100000000000001" customHeight="1" x14ac:dyDescent="0.5">
      <c r="B144" s="34">
        <v>2</v>
      </c>
      <c r="C144" s="11">
        <v>2</v>
      </c>
      <c r="D144" s="11">
        <v>4217</v>
      </c>
      <c r="E144" s="12" t="s">
        <v>9</v>
      </c>
      <c r="F144" s="12" t="s">
        <v>410</v>
      </c>
      <c r="G144" s="12" t="s">
        <v>411</v>
      </c>
      <c r="H144" s="80" t="str">
        <f t="shared" si="2"/>
        <v>M</v>
      </c>
      <c r="J144" s="15"/>
      <c r="K144" s="15"/>
      <c r="L144" s="15"/>
      <c r="M144" s="15"/>
      <c r="N144" s="14" t="e">
        <f>IF(AND(B144=#REF!,C144=#REF!),LOOKUP(9.99999999999999E+307,$N$2:N143)+1,"")</f>
        <v>#REF!</v>
      </c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</row>
    <row r="145" spans="2:33" s="3" customFormat="1" ht="17.100000000000001" customHeight="1" x14ac:dyDescent="0.5">
      <c r="B145" s="34">
        <v>2</v>
      </c>
      <c r="C145" s="11">
        <v>2</v>
      </c>
      <c r="D145" s="11">
        <v>4222</v>
      </c>
      <c r="E145" s="12" t="s">
        <v>9</v>
      </c>
      <c r="F145" s="12" t="s">
        <v>412</v>
      </c>
      <c r="G145" s="12" t="s">
        <v>320</v>
      </c>
      <c r="H145" s="80" t="str">
        <f t="shared" si="2"/>
        <v>M</v>
      </c>
      <c r="J145" s="15"/>
      <c r="K145" s="15"/>
      <c r="L145" s="15"/>
      <c r="M145" s="15"/>
      <c r="N145" s="14" t="e">
        <f>IF(AND(B145=#REF!,C145=#REF!),LOOKUP(9.99999999999999E+307,$N$2:N144)+1,"")</f>
        <v>#REF!</v>
      </c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</row>
    <row r="146" spans="2:33" s="3" customFormat="1" ht="17.100000000000001" customHeight="1" x14ac:dyDescent="0.5">
      <c r="B146" s="34">
        <v>2</v>
      </c>
      <c r="C146" s="11">
        <v>2</v>
      </c>
      <c r="D146" s="11">
        <v>4230</v>
      </c>
      <c r="E146" s="12" t="s">
        <v>9</v>
      </c>
      <c r="F146" s="12" t="s">
        <v>415</v>
      </c>
      <c r="G146" s="12" t="s">
        <v>179</v>
      </c>
      <c r="H146" s="80" t="str">
        <f t="shared" si="2"/>
        <v>M</v>
      </c>
      <c r="J146" s="15"/>
      <c r="K146" s="15"/>
      <c r="L146" s="15"/>
      <c r="M146" s="15"/>
      <c r="N146" s="14" t="e">
        <f>IF(AND(B146=#REF!,C146=#REF!),LOOKUP(9.99999999999999E+307,$N$2:N145)+1,"")</f>
        <v>#REF!</v>
      </c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</row>
    <row r="147" spans="2:33" s="3" customFormat="1" ht="17.100000000000001" customHeight="1" x14ac:dyDescent="0.5">
      <c r="B147" s="34">
        <v>2</v>
      </c>
      <c r="C147" s="11">
        <v>2</v>
      </c>
      <c r="D147" s="11">
        <v>4233</v>
      </c>
      <c r="E147" s="12" t="s">
        <v>8</v>
      </c>
      <c r="F147" s="12" t="s">
        <v>416</v>
      </c>
      <c r="G147" s="12" t="s">
        <v>417</v>
      </c>
      <c r="H147" s="80" t="str">
        <f t="shared" si="2"/>
        <v>W</v>
      </c>
      <c r="J147" s="15"/>
      <c r="K147" s="15"/>
      <c r="L147" s="15"/>
      <c r="M147" s="15"/>
      <c r="N147" s="14" t="e">
        <f>IF(AND(B147=#REF!,C147=#REF!),LOOKUP(9.99999999999999E+307,$N$2:N146)+1,"")</f>
        <v>#REF!</v>
      </c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</row>
    <row r="148" spans="2:33" s="3" customFormat="1" ht="17.100000000000001" customHeight="1" x14ac:dyDescent="0.5">
      <c r="B148" s="34">
        <v>2</v>
      </c>
      <c r="C148" s="11">
        <v>2</v>
      </c>
      <c r="D148" s="11">
        <v>4235</v>
      </c>
      <c r="E148" s="12" t="s">
        <v>8</v>
      </c>
      <c r="F148" s="12" t="s">
        <v>418</v>
      </c>
      <c r="G148" s="12" t="s">
        <v>419</v>
      </c>
      <c r="H148" s="80" t="str">
        <f t="shared" si="2"/>
        <v>W</v>
      </c>
      <c r="J148" s="15"/>
      <c r="K148" s="15"/>
      <c r="L148" s="15"/>
      <c r="M148" s="15"/>
      <c r="N148" s="14" t="e">
        <f>IF(AND(B148=#REF!,C148=#REF!),LOOKUP(9.99999999999999E+307,$N$2:N147)+1,"")</f>
        <v>#REF!</v>
      </c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</row>
    <row r="149" spans="2:33" s="3" customFormat="1" ht="17.100000000000001" customHeight="1" x14ac:dyDescent="0.5">
      <c r="B149" s="34">
        <v>2</v>
      </c>
      <c r="C149" s="11">
        <v>2</v>
      </c>
      <c r="D149" s="11">
        <v>4239</v>
      </c>
      <c r="E149" s="12" t="s">
        <v>8</v>
      </c>
      <c r="F149" s="12" t="s">
        <v>420</v>
      </c>
      <c r="G149" s="12" t="s">
        <v>421</v>
      </c>
      <c r="H149" s="80" t="str">
        <f t="shared" si="2"/>
        <v>W</v>
      </c>
      <c r="J149" s="15"/>
      <c r="K149" s="15"/>
      <c r="L149" s="15"/>
      <c r="M149" s="15"/>
      <c r="N149" s="14" t="e">
        <f>IF(AND(B149=#REF!,C149=#REF!),LOOKUP(9.99999999999999E+307,$N$2:N148)+1,"")</f>
        <v>#REF!</v>
      </c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</row>
    <row r="150" spans="2:33" s="3" customFormat="1" ht="17.100000000000001" customHeight="1" x14ac:dyDescent="0.5">
      <c r="B150" s="34">
        <v>2</v>
      </c>
      <c r="C150" s="11">
        <v>2</v>
      </c>
      <c r="D150" s="11">
        <v>4243</v>
      </c>
      <c r="E150" s="12" t="s">
        <v>8</v>
      </c>
      <c r="F150" s="12" t="s">
        <v>426</v>
      </c>
      <c r="G150" s="12" t="s">
        <v>427</v>
      </c>
      <c r="H150" s="80" t="str">
        <f t="shared" si="2"/>
        <v>W</v>
      </c>
      <c r="J150" s="15"/>
      <c r="K150" s="15"/>
      <c r="L150" s="15"/>
      <c r="M150" s="15"/>
      <c r="N150" s="14" t="e">
        <f>IF(AND(B150=#REF!,C150=#REF!),LOOKUP(9.99999999999999E+307,$N$2:N149)+1,"")</f>
        <v>#REF!</v>
      </c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</row>
    <row r="151" spans="2:33" s="3" customFormat="1" ht="17.100000000000001" customHeight="1" x14ac:dyDescent="0.5">
      <c r="B151" s="34">
        <v>2</v>
      </c>
      <c r="C151" s="11">
        <v>2</v>
      </c>
      <c r="D151" s="11">
        <v>4247</v>
      </c>
      <c r="E151" s="12" t="s">
        <v>8</v>
      </c>
      <c r="F151" s="12" t="s">
        <v>467</v>
      </c>
      <c r="G151" s="12" t="s">
        <v>468</v>
      </c>
      <c r="H151" s="80" t="str">
        <f t="shared" si="2"/>
        <v>W</v>
      </c>
      <c r="J151" s="15"/>
      <c r="K151" s="15"/>
      <c r="L151" s="15"/>
      <c r="M151" s="15"/>
      <c r="N151" s="14" t="e">
        <f>IF(AND(B151=#REF!,C151=#REF!),LOOKUP(9.99999999999999E+307,$N$2:N150)+1,"")</f>
        <v>#REF!</v>
      </c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</row>
    <row r="152" spans="2:33" s="3" customFormat="1" ht="17.100000000000001" customHeight="1" x14ac:dyDescent="0.5">
      <c r="B152" s="34">
        <v>2</v>
      </c>
      <c r="C152" s="11">
        <v>2</v>
      </c>
      <c r="D152" s="11">
        <v>4251</v>
      </c>
      <c r="E152" s="12" t="s">
        <v>8</v>
      </c>
      <c r="F152" s="12" t="s">
        <v>432</v>
      </c>
      <c r="G152" s="12" t="s">
        <v>433</v>
      </c>
      <c r="H152" s="80" t="str">
        <f t="shared" si="2"/>
        <v>W</v>
      </c>
      <c r="J152" s="15"/>
      <c r="K152" s="15"/>
      <c r="L152" s="15"/>
      <c r="M152" s="15"/>
      <c r="N152" s="14" t="e">
        <f>IF(AND(B152=#REF!,C152=#REF!),LOOKUP(9.99999999999999E+307,$N$2:N151)+1,"")</f>
        <v>#REF!</v>
      </c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</row>
    <row r="153" spans="2:33" s="3" customFormat="1" ht="17.100000000000001" customHeight="1" x14ac:dyDescent="0.5">
      <c r="B153" s="34">
        <v>2</v>
      </c>
      <c r="C153" s="11">
        <v>2</v>
      </c>
      <c r="D153" s="11">
        <v>4262</v>
      </c>
      <c r="E153" s="12" t="s">
        <v>9</v>
      </c>
      <c r="F153" s="12" t="s">
        <v>664</v>
      </c>
      <c r="G153" s="12" t="s">
        <v>320</v>
      </c>
      <c r="H153" s="80" t="str">
        <f t="shared" si="2"/>
        <v>M</v>
      </c>
      <c r="J153" s="15"/>
      <c r="K153" s="15"/>
      <c r="L153" s="15"/>
      <c r="M153" s="15"/>
      <c r="N153" s="14" t="e">
        <f>IF(AND(B153=#REF!,C153=#REF!),LOOKUP(9.99999999999999E+307,$N$2:N152)+1,"")</f>
        <v>#REF!</v>
      </c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</row>
    <row r="154" spans="2:33" s="3" customFormat="1" ht="17.100000000000001" customHeight="1" x14ac:dyDescent="0.5">
      <c r="B154" s="34">
        <v>2</v>
      </c>
      <c r="C154" s="11">
        <v>3</v>
      </c>
      <c r="D154" s="11">
        <v>4197</v>
      </c>
      <c r="E154" s="12" t="s">
        <v>8</v>
      </c>
      <c r="F154" s="12" t="s">
        <v>372</v>
      </c>
      <c r="G154" s="12" t="s">
        <v>373</v>
      </c>
      <c r="H154" s="80" t="str">
        <f t="shared" si="2"/>
        <v>W</v>
      </c>
      <c r="J154" s="15"/>
      <c r="K154" s="15"/>
      <c r="L154" s="15"/>
      <c r="M154" s="15"/>
      <c r="N154" s="14" t="e">
        <f>IF(AND(B154=#REF!,C154=#REF!),LOOKUP(9.99999999999999E+307,$N$2:N153)+1,"")</f>
        <v>#REF!</v>
      </c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</row>
    <row r="155" spans="2:33" s="3" customFormat="1" ht="17.100000000000001" customHeight="1" x14ac:dyDescent="0.5">
      <c r="B155" s="34">
        <v>2</v>
      </c>
      <c r="C155" s="11">
        <v>3</v>
      </c>
      <c r="D155" s="11">
        <v>4209</v>
      </c>
      <c r="E155" s="12" t="s">
        <v>9</v>
      </c>
      <c r="F155" s="12" t="s">
        <v>438</v>
      </c>
      <c r="G155" s="12" t="s">
        <v>439</v>
      </c>
      <c r="H155" s="80" t="str">
        <f t="shared" si="2"/>
        <v>M</v>
      </c>
      <c r="J155" s="15"/>
      <c r="K155" s="15"/>
      <c r="L155" s="15"/>
      <c r="M155" s="15"/>
      <c r="N155" s="14" t="e">
        <f>IF(AND(B155=#REF!,C155=#REF!),LOOKUP(9.99999999999999E+307,$N$2:N154)+1,"")</f>
        <v>#REF!</v>
      </c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</row>
    <row r="156" spans="2:33" s="3" customFormat="1" ht="17.100000000000001" customHeight="1" x14ac:dyDescent="0.5">
      <c r="B156" s="34">
        <v>2</v>
      </c>
      <c r="C156" s="11">
        <v>3</v>
      </c>
      <c r="D156" s="11">
        <v>4210</v>
      </c>
      <c r="E156" s="12" t="s">
        <v>9</v>
      </c>
      <c r="F156" s="12" t="s">
        <v>440</v>
      </c>
      <c r="G156" s="12" t="s">
        <v>441</v>
      </c>
      <c r="H156" s="80" t="str">
        <f t="shared" si="2"/>
        <v>M</v>
      </c>
      <c r="J156" s="15"/>
      <c r="K156" s="15"/>
      <c r="L156" s="15"/>
      <c r="M156" s="15"/>
      <c r="N156" s="14" t="e">
        <f>IF(AND(B156=#REF!,C156=#REF!),LOOKUP(9.99999999999999E+307,$N$2:N155)+1,"")</f>
        <v>#REF!</v>
      </c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</row>
    <row r="157" spans="2:33" s="3" customFormat="1" ht="17.100000000000001" customHeight="1" x14ac:dyDescent="0.5">
      <c r="B157" s="34">
        <v>2</v>
      </c>
      <c r="C157" s="11">
        <v>3</v>
      </c>
      <c r="D157" s="11">
        <v>4211</v>
      </c>
      <c r="E157" s="12" t="s">
        <v>9</v>
      </c>
      <c r="F157" s="12" t="s">
        <v>442</v>
      </c>
      <c r="G157" s="12" t="s">
        <v>443</v>
      </c>
      <c r="H157" s="80" t="str">
        <f t="shared" si="2"/>
        <v>M</v>
      </c>
      <c r="J157" s="15"/>
      <c r="K157" s="15"/>
      <c r="L157" s="15"/>
      <c r="M157" s="15"/>
      <c r="N157" s="14" t="e">
        <f>IF(AND(B157=#REF!,C157=#REF!),LOOKUP(9.99999999999999E+307,$N$2:N156)+1,"")</f>
        <v>#REF!</v>
      </c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</row>
    <row r="158" spans="2:33" s="3" customFormat="1" ht="17.100000000000001" customHeight="1" x14ac:dyDescent="0.5">
      <c r="B158" s="34">
        <v>2</v>
      </c>
      <c r="C158" s="11">
        <v>3</v>
      </c>
      <c r="D158" s="11">
        <v>4215</v>
      </c>
      <c r="E158" s="12" t="s">
        <v>9</v>
      </c>
      <c r="F158" s="12" t="s">
        <v>445</v>
      </c>
      <c r="G158" s="12" t="s">
        <v>446</v>
      </c>
      <c r="H158" s="80" t="str">
        <f t="shared" si="2"/>
        <v>M</v>
      </c>
      <c r="J158" s="15"/>
      <c r="K158" s="15"/>
      <c r="L158" s="15"/>
      <c r="M158" s="15"/>
      <c r="N158" s="14" t="e">
        <f>IF(AND(B158=#REF!,C158=#REF!),LOOKUP(9.99999999999999E+307,$N$2:N157)+1,"")</f>
        <v>#REF!</v>
      </c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</row>
    <row r="159" spans="2:33" s="3" customFormat="1" ht="17.100000000000001" customHeight="1" x14ac:dyDescent="0.5">
      <c r="B159" s="34">
        <v>2</v>
      </c>
      <c r="C159" s="11">
        <v>3</v>
      </c>
      <c r="D159" s="11">
        <v>4218</v>
      </c>
      <c r="E159" s="12" t="s">
        <v>9</v>
      </c>
      <c r="F159" s="12" t="s">
        <v>447</v>
      </c>
      <c r="G159" s="12" t="s">
        <v>448</v>
      </c>
      <c r="H159" s="80" t="str">
        <f t="shared" si="2"/>
        <v>M</v>
      </c>
      <c r="J159" s="15"/>
      <c r="K159" s="15"/>
      <c r="L159" s="15"/>
      <c r="M159" s="15"/>
      <c r="N159" s="14" t="e">
        <f>IF(AND(B159=#REF!,C159=#REF!),LOOKUP(9.99999999999999E+307,$N$2:N158)+1,"")</f>
        <v>#REF!</v>
      </c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</row>
    <row r="160" spans="2:33" s="3" customFormat="1" ht="17.100000000000001" customHeight="1" x14ac:dyDescent="0.5">
      <c r="B160" s="34">
        <v>2</v>
      </c>
      <c r="C160" s="11">
        <v>3</v>
      </c>
      <c r="D160" s="11">
        <v>4220</v>
      </c>
      <c r="E160" s="12" t="s">
        <v>9</v>
      </c>
      <c r="F160" s="12" t="s">
        <v>175</v>
      </c>
      <c r="G160" s="12" t="s">
        <v>253</v>
      </c>
      <c r="H160" s="80" t="str">
        <f t="shared" si="2"/>
        <v>M</v>
      </c>
      <c r="J160" s="15"/>
      <c r="K160" s="15"/>
      <c r="L160" s="15"/>
      <c r="M160" s="15"/>
      <c r="N160" s="14" t="e">
        <f>IF(AND(B160=#REF!,C160=#REF!),LOOKUP(9.99999999999999E+307,$N$2:N159)+1,"")</f>
        <v>#REF!</v>
      </c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</row>
    <row r="161" spans="2:33" s="3" customFormat="1" ht="17.100000000000001" customHeight="1" x14ac:dyDescent="0.5">
      <c r="B161" s="34">
        <v>2</v>
      </c>
      <c r="C161" s="11">
        <v>3</v>
      </c>
      <c r="D161" s="11">
        <v>4221</v>
      </c>
      <c r="E161" s="12" t="s">
        <v>9</v>
      </c>
      <c r="F161" s="12" t="s">
        <v>449</v>
      </c>
      <c r="G161" s="12" t="s">
        <v>450</v>
      </c>
      <c r="H161" s="80" t="str">
        <f t="shared" si="2"/>
        <v>M</v>
      </c>
      <c r="J161" s="15"/>
      <c r="K161" s="15"/>
      <c r="L161" s="15"/>
      <c r="M161" s="15"/>
      <c r="N161" s="14" t="e">
        <f>IF(AND(B161=#REF!,C161=#REF!),LOOKUP(9.99999999999999E+307,$N$2:N160)+1,"")</f>
        <v>#REF!</v>
      </c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</row>
    <row r="162" spans="2:33" s="3" customFormat="1" ht="17.100000000000001" customHeight="1" x14ac:dyDescent="0.5">
      <c r="B162" s="34">
        <v>2</v>
      </c>
      <c r="C162" s="11">
        <v>3</v>
      </c>
      <c r="D162" s="11">
        <v>4223</v>
      </c>
      <c r="E162" s="12" t="s">
        <v>9</v>
      </c>
      <c r="F162" s="12" t="s">
        <v>451</v>
      </c>
      <c r="G162" s="12" t="s">
        <v>452</v>
      </c>
      <c r="H162" s="80" t="str">
        <f t="shared" si="2"/>
        <v>M</v>
      </c>
      <c r="J162" s="15"/>
      <c r="K162" s="15"/>
      <c r="L162" s="15"/>
      <c r="M162" s="15"/>
      <c r="N162" s="14" t="e">
        <f>IF(AND(B162=#REF!,C162=#REF!),LOOKUP(9.99999999999999E+307,$N$2:N161)+1,"")</f>
        <v>#REF!</v>
      </c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</row>
    <row r="163" spans="2:33" s="3" customFormat="1" ht="17.100000000000001" customHeight="1" x14ac:dyDescent="0.5">
      <c r="B163" s="34">
        <v>2</v>
      </c>
      <c r="C163" s="11">
        <v>3</v>
      </c>
      <c r="D163" s="11">
        <v>4227</v>
      </c>
      <c r="E163" s="12" t="s">
        <v>9</v>
      </c>
      <c r="F163" s="12" t="s">
        <v>453</v>
      </c>
      <c r="G163" s="12" t="s">
        <v>181</v>
      </c>
      <c r="H163" s="80" t="str">
        <f t="shared" si="2"/>
        <v>M</v>
      </c>
      <c r="J163" s="15"/>
      <c r="K163" s="15"/>
      <c r="L163" s="15"/>
      <c r="M163" s="15"/>
      <c r="N163" s="14" t="e">
        <f>IF(AND(B163=#REF!,C163=#REF!),LOOKUP(9.99999999999999E+307,$N$2:N162)+1,"")</f>
        <v>#REF!</v>
      </c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</row>
    <row r="164" spans="2:33" s="3" customFormat="1" ht="17.100000000000001" customHeight="1" x14ac:dyDescent="0.5">
      <c r="B164" s="34">
        <v>2</v>
      </c>
      <c r="C164" s="11">
        <v>3</v>
      </c>
      <c r="D164" s="11">
        <v>4228</v>
      </c>
      <c r="E164" s="12" t="s">
        <v>9</v>
      </c>
      <c r="F164" s="12" t="s">
        <v>454</v>
      </c>
      <c r="G164" s="12" t="s">
        <v>182</v>
      </c>
      <c r="H164" s="80" t="str">
        <f t="shared" si="2"/>
        <v>M</v>
      </c>
      <c r="J164" s="15"/>
      <c r="K164" s="15"/>
      <c r="L164" s="15"/>
      <c r="M164" s="15"/>
      <c r="N164" s="14" t="e">
        <f>IF(AND(B164=#REF!,C164=#REF!),LOOKUP(9.99999999999999E+307,$N$2:N163)+1,"")</f>
        <v>#REF!</v>
      </c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</row>
    <row r="165" spans="2:33" s="3" customFormat="1" ht="17.100000000000001" customHeight="1" x14ac:dyDescent="0.5">
      <c r="B165" s="34">
        <v>2</v>
      </c>
      <c r="C165" s="11">
        <v>3</v>
      </c>
      <c r="D165" s="11">
        <v>4232</v>
      </c>
      <c r="E165" s="12" t="s">
        <v>8</v>
      </c>
      <c r="F165" s="12" t="s">
        <v>455</v>
      </c>
      <c r="G165" s="12" t="s">
        <v>225</v>
      </c>
      <c r="H165" s="80" t="str">
        <f t="shared" si="2"/>
        <v>W</v>
      </c>
      <c r="J165" s="15"/>
      <c r="K165" s="15"/>
      <c r="L165" s="15"/>
      <c r="M165" s="15"/>
      <c r="N165" s="14" t="e">
        <f>IF(AND(B165=#REF!,C165=#REF!),LOOKUP(9.99999999999999E+307,$N$2:N164)+1,"")</f>
        <v>#REF!</v>
      </c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</row>
    <row r="166" spans="2:33" s="3" customFormat="1" ht="17.100000000000001" customHeight="1" x14ac:dyDescent="0.5">
      <c r="B166" s="34">
        <v>2</v>
      </c>
      <c r="C166" s="11">
        <v>3</v>
      </c>
      <c r="D166" s="11">
        <v>4236</v>
      </c>
      <c r="E166" s="12" t="s">
        <v>8</v>
      </c>
      <c r="F166" s="12" t="s">
        <v>456</v>
      </c>
      <c r="G166" s="12" t="s">
        <v>457</v>
      </c>
      <c r="H166" s="80" t="str">
        <f t="shared" si="2"/>
        <v>W</v>
      </c>
      <c r="J166" s="15"/>
      <c r="K166" s="15"/>
      <c r="L166" s="15"/>
      <c r="M166" s="15"/>
      <c r="N166" s="14" t="e">
        <f>IF(AND(B166=#REF!,C166=#REF!),LOOKUP(9.99999999999999E+307,$N$2:N165)+1,"")</f>
        <v>#REF!</v>
      </c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</row>
    <row r="167" spans="2:33" s="3" customFormat="1" ht="17.100000000000001" customHeight="1" x14ac:dyDescent="0.5">
      <c r="B167" s="34">
        <v>2</v>
      </c>
      <c r="C167" s="11">
        <v>3</v>
      </c>
      <c r="D167" s="11">
        <v>4237</v>
      </c>
      <c r="E167" s="12" t="s">
        <v>8</v>
      </c>
      <c r="F167" s="12" t="s">
        <v>458</v>
      </c>
      <c r="G167" s="12" t="s">
        <v>459</v>
      </c>
      <c r="H167" s="80" t="str">
        <f t="shared" si="2"/>
        <v>W</v>
      </c>
      <c r="J167" s="15"/>
      <c r="K167" s="15"/>
      <c r="L167" s="15"/>
      <c r="M167" s="15"/>
      <c r="N167" s="14" t="e">
        <f>IF(AND(B167=#REF!,C167=#REF!),LOOKUP(9.99999999999999E+307,$N$2:N166)+1,"")</f>
        <v>#REF!</v>
      </c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</row>
    <row r="168" spans="2:33" s="3" customFormat="1" ht="17.100000000000001" customHeight="1" x14ac:dyDescent="0.5">
      <c r="B168" s="34">
        <v>2</v>
      </c>
      <c r="C168" s="11">
        <v>3</v>
      </c>
      <c r="D168" s="11">
        <v>4240</v>
      </c>
      <c r="E168" s="12" t="s">
        <v>8</v>
      </c>
      <c r="F168" s="12" t="s">
        <v>462</v>
      </c>
      <c r="G168" s="12" t="s">
        <v>463</v>
      </c>
      <c r="H168" s="80" t="str">
        <f t="shared" si="2"/>
        <v>W</v>
      </c>
      <c r="J168" s="15"/>
      <c r="K168" s="15"/>
      <c r="L168" s="15"/>
      <c r="M168" s="15"/>
      <c r="N168" s="14" t="e">
        <f>IF(AND(B168=#REF!,C168=#REF!),LOOKUP(9.99999999999999E+307,$N$2:N167)+1,"")</f>
        <v>#REF!</v>
      </c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</row>
    <row r="169" spans="2:33" s="3" customFormat="1" ht="17.100000000000001" customHeight="1" x14ac:dyDescent="0.5">
      <c r="B169" s="34">
        <v>2</v>
      </c>
      <c r="C169" s="11">
        <v>3</v>
      </c>
      <c r="D169" s="11">
        <v>4242</v>
      </c>
      <c r="E169" s="12" t="s">
        <v>8</v>
      </c>
      <c r="F169" s="12" t="s">
        <v>424</v>
      </c>
      <c r="G169" s="12" t="s">
        <v>425</v>
      </c>
      <c r="H169" s="80" t="str">
        <f t="shared" si="2"/>
        <v>W</v>
      </c>
      <c r="J169" s="15"/>
      <c r="K169" s="15"/>
      <c r="L169" s="15"/>
      <c r="M169" s="15"/>
      <c r="N169" s="14" t="e">
        <f>IF(AND(B169=#REF!,C169=#REF!),LOOKUP(9.99999999999999E+307,$N$2:N168)+1,"")</f>
        <v>#REF!</v>
      </c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</row>
    <row r="170" spans="2:33" s="3" customFormat="1" ht="17.100000000000001" customHeight="1" x14ac:dyDescent="0.5">
      <c r="B170" s="34">
        <v>2</v>
      </c>
      <c r="C170" s="11">
        <v>3</v>
      </c>
      <c r="D170" s="11">
        <v>4245</v>
      </c>
      <c r="E170" s="12" t="s">
        <v>8</v>
      </c>
      <c r="F170" s="12" t="s">
        <v>428</v>
      </c>
      <c r="G170" s="12" t="s">
        <v>429</v>
      </c>
      <c r="H170" s="80" t="str">
        <f t="shared" si="2"/>
        <v>W</v>
      </c>
      <c r="J170" s="15"/>
      <c r="K170" s="15"/>
      <c r="L170" s="15"/>
      <c r="M170" s="15"/>
      <c r="N170" s="14" t="e">
        <f>IF(AND(B170=#REF!,C170=#REF!),LOOKUP(9.99999999999999E+307,$N$2:N169)+1,"")</f>
        <v>#REF!</v>
      </c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</row>
    <row r="171" spans="2:33" s="3" customFormat="1" ht="17.100000000000001" customHeight="1" x14ac:dyDescent="0.5">
      <c r="B171" s="34">
        <v>2</v>
      </c>
      <c r="C171" s="11">
        <v>3</v>
      </c>
      <c r="D171" s="11">
        <v>4246</v>
      </c>
      <c r="E171" s="12" t="s">
        <v>8</v>
      </c>
      <c r="F171" s="12" t="s">
        <v>465</v>
      </c>
      <c r="G171" s="12" t="s">
        <v>466</v>
      </c>
      <c r="H171" s="80" t="str">
        <f t="shared" si="2"/>
        <v>W</v>
      </c>
      <c r="J171" s="15"/>
      <c r="K171" s="15"/>
      <c r="L171" s="15"/>
      <c r="M171" s="15"/>
      <c r="N171" s="14" t="e">
        <f>IF(AND(B171=#REF!,C171=#REF!),LOOKUP(9.99999999999999E+307,$N$2:N170)+1,"")</f>
        <v>#REF!</v>
      </c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</row>
    <row r="172" spans="2:33" s="3" customFormat="1" ht="17.100000000000001" customHeight="1" x14ac:dyDescent="0.5">
      <c r="B172" s="34">
        <v>2</v>
      </c>
      <c r="C172" s="11">
        <v>3</v>
      </c>
      <c r="D172" s="11">
        <v>4248</v>
      </c>
      <c r="E172" s="12" t="s">
        <v>8</v>
      </c>
      <c r="F172" s="12" t="s">
        <v>430</v>
      </c>
      <c r="G172" s="12" t="s">
        <v>431</v>
      </c>
      <c r="H172" s="80" t="str">
        <f t="shared" si="2"/>
        <v>W</v>
      </c>
      <c r="J172" s="15"/>
      <c r="K172" s="15"/>
      <c r="L172" s="15"/>
      <c r="M172" s="15"/>
      <c r="N172" s="14" t="e">
        <f>IF(AND(B172=#REF!,C172=#REF!),LOOKUP(9.99999999999999E+307,$N$2:N171)+1,"")</f>
        <v>#REF!</v>
      </c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</row>
    <row r="173" spans="2:33" s="3" customFormat="1" ht="17.100000000000001" customHeight="1" x14ac:dyDescent="0.5">
      <c r="B173" s="34">
        <v>2</v>
      </c>
      <c r="C173" s="11">
        <v>3</v>
      </c>
      <c r="D173" s="11">
        <v>4249</v>
      </c>
      <c r="E173" s="12" t="s">
        <v>9</v>
      </c>
      <c r="F173" s="12" t="s">
        <v>469</v>
      </c>
      <c r="G173" s="12" t="s">
        <v>470</v>
      </c>
      <c r="H173" s="80" t="str">
        <f t="shared" si="2"/>
        <v>M</v>
      </c>
      <c r="J173" s="15"/>
      <c r="K173" s="15"/>
      <c r="L173" s="15"/>
      <c r="M173" s="15"/>
      <c r="N173" s="14" t="e">
        <f>IF(AND(B173=#REF!,C173=#REF!),LOOKUP(9.99999999999999E+307,$N$2:N172)+1,"")</f>
        <v>#REF!</v>
      </c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</row>
    <row r="174" spans="2:33" s="3" customFormat="1" ht="17.100000000000001" customHeight="1" x14ac:dyDescent="0.5">
      <c r="B174" s="34">
        <v>2</v>
      </c>
      <c r="C174" s="11">
        <v>3</v>
      </c>
      <c r="D174" s="11">
        <v>4265</v>
      </c>
      <c r="E174" s="12" t="s">
        <v>8</v>
      </c>
      <c r="F174" s="12" t="s">
        <v>665</v>
      </c>
      <c r="G174" s="12" t="s">
        <v>666</v>
      </c>
      <c r="H174" s="80" t="str">
        <f t="shared" si="2"/>
        <v>W</v>
      </c>
      <c r="J174" s="15"/>
      <c r="K174" s="15"/>
      <c r="L174" s="15"/>
      <c r="M174" s="15"/>
      <c r="N174" s="14" t="e">
        <f>IF(AND(B174=#REF!,C174=#REF!),LOOKUP(9.99999999999999E+307,$N$2:N173)+1,"")</f>
        <v>#REF!</v>
      </c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</row>
    <row r="175" spans="2:33" s="3" customFormat="1" ht="17.100000000000001" customHeight="1" x14ac:dyDescent="0.5">
      <c r="B175" s="34">
        <v>2</v>
      </c>
      <c r="C175" s="11">
        <v>3</v>
      </c>
      <c r="D175" s="11">
        <v>4268</v>
      </c>
      <c r="E175" s="12" t="s">
        <v>9</v>
      </c>
      <c r="F175" s="12" t="s">
        <v>667</v>
      </c>
      <c r="G175" s="12" t="s">
        <v>668</v>
      </c>
      <c r="H175" s="80" t="str">
        <f t="shared" si="2"/>
        <v>M</v>
      </c>
      <c r="J175" s="15"/>
      <c r="K175" s="15"/>
      <c r="L175" s="15"/>
      <c r="M175" s="15"/>
      <c r="N175" s="14" t="e">
        <f>IF(AND(B175=#REF!,C175=#REF!),LOOKUP(9.99999999999999E+307,$N$2:N174)+1,"")</f>
        <v>#REF!</v>
      </c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</row>
    <row r="176" spans="2:33" s="3" customFormat="1" ht="17.100000000000001" customHeight="1" x14ac:dyDescent="0.5">
      <c r="B176" s="34">
        <v>2</v>
      </c>
      <c r="C176" s="11">
        <v>3</v>
      </c>
      <c r="D176" s="11">
        <v>4271</v>
      </c>
      <c r="E176" s="12" t="s">
        <v>8</v>
      </c>
      <c r="F176" s="12" t="s">
        <v>669</v>
      </c>
      <c r="G176" s="12" t="s">
        <v>670</v>
      </c>
      <c r="H176" s="80" t="str">
        <f t="shared" si="2"/>
        <v>W</v>
      </c>
      <c r="J176" s="15"/>
      <c r="K176" s="15"/>
      <c r="L176" s="15"/>
      <c r="M176" s="15"/>
      <c r="N176" s="14" t="e">
        <f>IF(AND(B176=#REF!,C176=#REF!),LOOKUP(9.99999999999999E+307,$N$2:N175)+1,"")</f>
        <v>#REF!</v>
      </c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</row>
    <row r="177" spans="2:33" s="3" customFormat="1" ht="17.100000000000001" customHeight="1" x14ac:dyDescent="0.5">
      <c r="B177" s="34">
        <v>2</v>
      </c>
      <c r="C177" s="11">
        <v>20</v>
      </c>
      <c r="D177" s="11">
        <v>4208</v>
      </c>
      <c r="E177" s="12" t="s">
        <v>9</v>
      </c>
      <c r="F177" s="12" t="s">
        <v>437</v>
      </c>
      <c r="G177" s="12" t="s">
        <v>176</v>
      </c>
      <c r="H177" s="80" t="str">
        <f t="shared" si="2"/>
        <v>M</v>
      </c>
      <c r="J177" s="15"/>
      <c r="K177" s="15"/>
      <c r="L177" s="15"/>
      <c r="M177" s="15"/>
      <c r="N177" s="14" t="e">
        <f>IF(AND(B177=#REF!,C177=#REF!),LOOKUP(9.99999999999999E+307,$N$2:N176)+1,"")</f>
        <v>#REF!</v>
      </c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</row>
    <row r="178" spans="2:33" s="3" customFormat="1" ht="17.100000000000001" customHeight="1" x14ac:dyDescent="0.5">
      <c r="B178" s="34">
        <v>2</v>
      </c>
      <c r="C178" s="11">
        <v>20</v>
      </c>
      <c r="D178" s="11">
        <v>4214</v>
      </c>
      <c r="E178" s="12" t="s">
        <v>9</v>
      </c>
      <c r="F178" s="12" t="s">
        <v>69</v>
      </c>
      <c r="G178" s="12" t="s">
        <v>444</v>
      </c>
      <c r="H178" s="80" t="str">
        <f t="shared" si="2"/>
        <v>M</v>
      </c>
      <c r="J178" s="15"/>
      <c r="K178" s="15"/>
      <c r="L178" s="15"/>
      <c r="M178" s="15"/>
      <c r="N178" s="14" t="e">
        <f>IF(AND(B178=#REF!,C178=#REF!),LOOKUP(9.99999999999999E+307,$N$2:N177)+1,"")</f>
        <v>#REF!</v>
      </c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</row>
    <row r="179" spans="2:33" s="3" customFormat="1" ht="17.100000000000001" customHeight="1" x14ac:dyDescent="0.5">
      <c r="B179" s="34">
        <v>2</v>
      </c>
      <c r="C179" s="11">
        <v>20</v>
      </c>
      <c r="D179" s="11">
        <v>4238</v>
      </c>
      <c r="E179" s="12" t="s">
        <v>8</v>
      </c>
      <c r="F179" s="12" t="s">
        <v>460</v>
      </c>
      <c r="G179" s="12" t="s">
        <v>461</v>
      </c>
      <c r="H179" s="80" t="str">
        <f t="shared" si="2"/>
        <v>W</v>
      </c>
      <c r="J179" s="15"/>
      <c r="K179" s="15"/>
      <c r="L179" s="15"/>
      <c r="M179" s="15"/>
      <c r="N179" s="14" t="e">
        <f>IF(AND(B179=#REF!,C179=#REF!),LOOKUP(9.99999999999999E+307,$N$2:N178)+1,"")</f>
        <v>#REF!</v>
      </c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</row>
    <row r="180" spans="2:33" s="3" customFormat="1" ht="17.100000000000001" customHeight="1" x14ac:dyDescent="0.5">
      <c r="B180" s="34">
        <v>2</v>
      </c>
      <c r="C180" s="11">
        <v>20</v>
      </c>
      <c r="D180" s="11">
        <v>4252</v>
      </c>
      <c r="E180" s="12" t="s">
        <v>8</v>
      </c>
      <c r="F180" s="12" t="s">
        <v>434</v>
      </c>
      <c r="G180" s="12" t="s">
        <v>435</v>
      </c>
      <c r="H180" s="80" t="str">
        <f t="shared" si="2"/>
        <v>W</v>
      </c>
      <c r="J180" s="15"/>
      <c r="K180" s="15"/>
      <c r="L180" s="15"/>
      <c r="M180" s="15"/>
      <c r="N180" s="14" t="e">
        <f>IF(AND(B180=#REF!,C180=#REF!),LOOKUP(9.99999999999999E+307,$N$2:N179)+1,"")</f>
        <v>#REF!</v>
      </c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</row>
    <row r="181" spans="2:33" s="3" customFormat="1" ht="17.100000000000001" customHeight="1" x14ac:dyDescent="0.5">
      <c r="B181" s="34">
        <v>2</v>
      </c>
      <c r="C181" s="11">
        <v>20</v>
      </c>
      <c r="D181" s="11">
        <v>4253</v>
      </c>
      <c r="E181" s="12" t="s">
        <v>9</v>
      </c>
      <c r="F181" s="12" t="s">
        <v>407</v>
      </c>
      <c r="G181" s="12" t="s">
        <v>471</v>
      </c>
      <c r="H181" s="80" t="str">
        <f t="shared" si="2"/>
        <v>M</v>
      </c>
      <c r="J181" s="15"/>
      <c r="K181" s="15"/>
      <c r="L181" s="15"/>
      <c r="M181" s="15"/>
      <c r="N181" s="14" t="e">
        <f>IF(AND(B181=#REF!,C181=#REF!),LOOKUP(9.99999999999999E+307,$N$2:N180)+1,"")</f>
        <v>#REF!</v>
      </c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</row>
    <row r="182" spans="2:33" s="3" customFormat="1" ht="17.100000000000001" customHeight="1" x14ac:dyDescent="0.5">
      <c r="B182" s="34">
        <v>2</v>
      </c>
      <c r="C182" s="11">
        <v>20</v>
      </c>
      <c r="D182" s="11">
        <v>4254</v>
      </c>
      <c r="E182" s="12" t="s">
        <v>9</v>
      </c>
      <c r="F182" s="12" t="s">
        <v>472</v>
      </c>
      <c r="G182" s="12" t="s">
        <v>473</v>
      </c>
      <c r="H182" s="80" t="str">
        <f t="shared" si="2"/>
        <v>M</v>
      </c>
      <c r="J182" s="15"/>
      <c r="K182" s="15"/>
      <c r="L182" s="15"/>
      <c r="M182" s="15"/>
      <c r="N182" s="14" t="e">
        <f>IF(AND(B182=#REF!,C182=#REF!),LOOKUP(9.99999999999999E+307,$N$2:N181)+1,"")</f>
        <v>#REF!</v>
      </c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</row>
    <row r="183" spans="2:33" s="3" customFormat="1" ht="17.100000000000001" customHeight="1" x14ac:dyDescent="0.5">
      <c r="B183" s="34">
        <v>2</v>
      </c>
      <c r="C183" s="11">
        <v>20</v>
      </c>
      <c r="D183" s="11">
        <v>4269</v>
      </c>
      <c r="E183" s="12" t="s">
        <v>8</v>
      </c>
      <c r="F183" s="12" t="s">
        <v>671</v>
      </c>
      <c r="G183" s="12" t="s">
        <v>672</v>
      </c>
      <c r="H183" s="80" t="str">
        <f t="shared" si="2"/>
        <v>W</v>
      </c>
      <c r="J183" s="15"/>
      <c r="K183" s="15"/>
      <c r="L183" s="15"/>
      <c r="M183" s="15"/>
      <c r="N183" s="14" t="e">
        <f>IF(AND(B183=#REF!,C183=#REF!),LOOKUP(9.99999999999999E+307,$N$2:N182)+1,"")</f>
        <v>#REF!</v>
      </c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</row>
    <row r="184" spans="2:33" s="3" customFormat="1" ht="17.100000000000001" customHeight="1" x14ac:dyDescent="0.5">
      <c r="B184" s="34">
        <v>3</v>
      </c>
      <c r="C184" s="11">
        <v>1</v>
      </c>
      <c r="D184" s="11">
        <v>4098</v>
      </c>
      <c r="E184" s="12" t="s">
        <v>9</v>
      </c>
      <c r="F184" s="12" t="s">
        <v>191</v>
      </c>
      <c r="G184" s="12" t="s">
        <v>192</v>
      </c>
      <c r="H184" s="80" t="str">
        <f t="shared" si="2"/>
        <v>M</v>
      </c>
      <c r="J184" s="15"/>
      <c r="K184" s="15"/>
      <c r="L184" s="15"/>
      <c r="M184" s="15"/>
      <c r="N184" s="14" t="e">
        <f>IF(AND(B184=#REF!,C184=#REF!),LOOKUP(9.99999999999999E+307,$N$2:N183)+1,"")</f>
        <v>#REF!</v>
      </c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</row>
    <row r="185" spans="2:33" s="3" customFormat="1" ht="17.100000000000001" customHeight="1" x14ac:dyDescent="0.5">
      <c r="B185" s="34">
        <v>3</v>
      </c>
      <c r="C185" s="11">
        <v>1</v>
      </c>
      <c r="D185" s="11">
        <v>4101</v>
      </c>
      <c r="E185" s="12" t="s">
        <v>9</v>
      </c>
      <c r="F185" s="12" t="s">
        <v>196</v>
      </c>
      <c r="G185" s="12" t="s">
        <v>197</v>
      </c>
      <c r="H185" s="80" t="str">
        <f t="shared" si="2"/>
        <v>M</v>
      </c>
      <c r="J185" s="15"/>
      <c r="K185" s="15"/>
      <c r="L185" s="15"/>
      <c r="M185" s="15"/>
      <c r="N185" s="14" t="e">
        <f>IF(AND(B185=#REF!,C185=#REF!),LOOKUP(9.99999999999999E+307,$N$2:N184)+1,"")</f>
        <v>#REF!</v>
      </c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</row>
    <row r="186" spans="2:33" s="3" customFormat="1" ht="17.100000000000001" customHeight="1" x14ac:dyDescent="0.5">
      <c r="B186" s="34">
        <v>3</v>
      </c>
      <c r="C186" s="11">
        <v>1</v>
      </c>
      <c r="D186" s="11">
        <v>4103</v>
      </c>
      <c r="E186" s="12" t="s">
        <v>9</v>
      </c>
      <c r="F186" s="12" t="s">
        <v>199</v>
      </c>
      <c r="G186" s="12" t="s">
        <v>200</v>
      </c>
      <c r="H186" s="80" t="str">
        <f t="shared" si="2"/>
        <v>M</v>
      </c>
      <c r="J186" s="15"/>
      <c r="K186" s="15"/>
      <c r="L186" s="15"/>
      <c r="M186" s="15"/>
      <c r="N186" s="14" t="e">
        <f>IF(AND(B186=#REF!,C186=#REF!),LOOKUP(9.99999999999999E+307,$N$2:N185)+1,"")</f>
        <v>#REF!</v>
      </c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</row>
    <row r="187" spans="2:33" s="3" customFormat="1" ht="17.100000000000001" customHeight="1" x14ac:dyDescent="0.5">
      <c r="B187" s="34">
        <v>3</v>
      </c>
      <c r="C187" s="11">
        <v>1</v>
      </c>
      <c r="D187" s="11">
        <v>4106</v>
      </c>
      <c r="E187" s="12" t="s">
        <v>9</v>
      </c>
      <c r="F187" s="12" t="s">
        <v>205</v>
      </c>
      <c r="G187" s="12" t="s">
        <v>206</v>
      </c>
      <c r="H187" s="80" t="str">
        <f t="shared" si="2"/>
        <v>M</v>
      </c>
      <c r="J187" s="15"/>
      <c r="K187" s="15"/>
      <c r="L187" s="15"/>
      <c r="M187" s="15"/>
      <c r="N187" s="14" t="e">
        <f>IF(AND(B187=#REF!,C187=#REF!),LOOKUP(9.99999999999999E+307,$N$2:N186)+1,"")</f>
        <v>#REF!</v>
      </c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</row>
    <row r="188" spans="2:33" s="3" customFormat="1" ht="17.100000000000001" customHeight="1" x14ac:dyDescent="0.5">
      <c r="B188" s="34">
        <v>3</v>
      </c>
      <c r="C188" s="11">
        <v>1</v>
      </c>
      <c r="D188" s="11">
        <v>4109</v>
      </c>
      <c r="E188" s="12" t="s">
        <v>8</v>
      </c>
      <c r="F188" s="12" t="s">
        <v>211</v>
      </c>
      <c r="G188" s="12" t="s">
        <v>212</v>
      </c>
      <c r="H188" s="80" t="str">
        <f t="shared" si="2"/>
        <v>W</v>
      </c>
      <c r="J188" s="15"/>
      <c r="K188" s="15"/>
      <c r="L188" s="15"/>
      <c r="M188" s="15"/>
      <c r="N188" s="14" t="e">
        <f>IF(AND(B188=#REF!,C188=#REF!),LOOKUP(9.99999999999999E+307,$N$2:N187)+1,"")</f>
        <v>#REF!</v>
      </c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</row>
    <row r="189" spans="2:33" s="3" customFormat="1" ht="17.100000000000001" customHeight="1" x14ac:dyDescent="0.5">
      <c r="B189" s="34">
        <v>3</v>
      </c>
      <c r="C189" s="11">
        <v>1</v>
      </c>
      <c r="D189" s="11">
        <v>4112</v>
      </c>
      <c r="E189" s="12" t="s">
        <v>8</v>
      </c>
      <c r="F189" s="12" t="s">
        <v>217</v>
      </c>
      <c r="G189" s="12" t="s">
        <v>218</v>
      </c>
      <c r="H189" s="80" t="str">
        <f t="shared" si="2"/>
        <v>W</v>
      </c>
      <c r="J189" s="15"/>
      <c r="K189" s="15"/>
      <c r="L189" s="15"/>
      <c r="M189" s="15"/>
      <c r="N189" s="14" t="e">
        <f>IF(AND(B189=#REF!,C189=#REF!),LOOKUP(9.99999999999999E+307,$N$2:N188)+1,"")</f>
        <v>#REF!</v>
      </c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</row>
    <row r="190" spans="2:33" s="3" customFormat="1" ht="17.100000000000001" customHeight="1" x14ac:dyDescent="0.5">
      <c r="B190" s="34">
        <v>3</v>
      </c>
      <c r="C190" s="11">
        <v>1</v>
      </c>
      <c r="D190" s="11">
        <v>4113</v>
      </c>
      <c r="E190" s="12" t="s">
        <v>8</v>
      </c>
      <c r="F190" s="12" t="s">
        <v>219</v>
      </c>
      <c r="G190" s="12" t="s">
        <v>220</v>
      </c>
      <c r="H190" s="80" t="str">
        <f t="shared" si="2"/>
        <v>W</v>
      </c>
      <c r="J190" s="15"/>
      <c r="K190" s="15"/>
      <c r="L190" s="15"/>
      <c r="M190" s="15"/>
      <c r="N190" s="14" t="e">
        <f>IF(AND(B190=#REF!,C190=#REF!),LOOKUP(9.99999999999999E+307,$N$2:N189)+1,"")</f>
        <v>#REF!</v>
      </c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</row>
    <row r="191" spans="2:33" s="3" customFormat="1" ht="17.100000000000001" customHeight="1" x14ac:dyDescent="0.5">
      <c r="B191" s="34">
        <v>3</v>
      </c>
      <c r="C191" s="11">
        <v>1</v>
      </c>
      <c r="D191" s="11">
        <v>4114</v>
      </c>
      <c r="E191" s="12" t="s">
        <v>8</v>
      </c>
      <c r="F191" s="12" t="s">
        <v>97</v>
      </c>
      <c r="G191" s="12" t="s">
        <v>221</v>
      </c>
      <c r="H191" s="80" t="str">
        <f t="shared" si="2"/>
        <v>W</v>
      </c>
      <c r="J191" s="15"/>
      <c r="K191" s="15"/>
      <c r="L191" s="15"/>
      <c r="M191" s="15"/>
      <c r="N191" s="14" t="e">
        <f>IF(AND(B191=#REF!,C191=#REF!),LOOKUP(9.99999999999999E+307,$N$2:N190)+1,"")</f>
        <v>#REF!</v>
      </c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</row>
    <row r="192" spans="2:33" s="3" customFormat="1" ht="17.100000000000001" customHeight="1" x14ac:dyDescent="0.5">
      <c r="B192" s="34">
        <v>3</v>
      </c>
      <c r="C192" s="11">
        <v>1</v>
      </c>
      <c r="D192" s="11">
        <v>4115</v>
      </c>
      <c r="E192" s="12" t="s">
        <v>8</v>
      </c>
      <c r="F192" s="12" t="s">
        <v>222</v>
      </c>
      <c r="G192" s="12" t="s">
        <v>223</v>
      </c>
      <c r="H192" s="80" t="str">
        <f t="shared" si="2"/>
        <v>W</v>
      </c>
      <c r="J192" s="15"/>
      <c r="K192" s="15"/>
      <c r="L192" s="15"/>
      <c r="M192" s="15"/>
      <c r="N192" s="14" t="e">
        <f>IF(AND(B192=#REF!,C192=#REF!),LOOKUP(9.99999999999999E+307,$N$2:N191)+1,"")</f>
        <v>#REF!</v>
      </c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</row>
    <row r="193" spans="2:33" s="3" customFormat="1" ht="17.100000000000001" customHeight="1" x14ac:dyDescent="0.5">
      <c r="B193" s="34">
        <v>3</v>
      </c>
      <c r="C193" s="11">
        <v>1</v>
      </c>
      <c r="D193" s="11">
        <v>4116</v>
      </c>
      <c r="E193" s="12" t="s">
        <v>8</v>
      </c>
      <c r="F193" s="12" t="s">
        <v>224</v>
      </c>
      <c r="G193" s="12" t="s">
        <v>225</v>
      </c>
      <c r="H193" s="80" t="str">
        <f t="shared" si="2"/>
        <v>W</v>
      </c>
      <c r="J193" s="15"/>
      <c r="K193" s="15"/>
      <c r="L193" s="15"/>
      <c r="M193" s="15"/>
      <c r="N193" s="14" t="e">
        <f>IF(AND(B193=#REF!,C193=#REF!),LOOKUP(9.99999999999999E+307,$N$2:N192)+1,"")</f>
        <v>#REF!</v>
      </c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</row>
    <row r="194" spans="2:33" s="3" customFormat="1" ht="17.100000000000001" customHeight="1" x14ac:dyDescent="0.5">
      <c r="B194" s="34">
        <v>3</v>
      </c>
      <c r="C194" s="11">
        <v>1</v>
      </c>
      <c r="D194" s="11">
        <v>4118</v>
      </c>
      <c r="E194" s="12" t="s">
        <v>8</v>
      </c>
      <c r="F194" s="12" t="s">
        <v>100</v>
      </c>
      <c r="G194" s="12" t="s">
        <v>228</v>
      </c>
      <c r="H194" s="80" t="str">
        <f t="shared" si="2"/>
        <v>W</v>
      </c>
      <c r="J194" s="15"/>
      <c r="K194" s="15"/>
      <c r="L194" s="15"/>
      <c r="M194" s="15"/>
      <c r="N194" s="14" t="e">
        <f>IF(AND(B194=#REF!,C194=#REF!),LOOKUP(9.99999999999999E+307,$N$2:N193)+1,"")</f>
        <v>#REF!</v>
      </c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</row>
    <row r="195" spans="2:33" s="3" customFormat="1" ht="17.100000000000001" customHeight="1" x14ac:dyDescent="0.5">
      <c r="B195" s="34">
        <v>3</v>
      </c>
      <c r="C195" s="11">
        <v>1</v>
      </c>
      <c r="D195" s="11">
        <v>4120</v>
      </c>
      <c r="E195" s="12" t="s">
        <v>8</v>
      </c>
      <c r="F195" s="12" t="s">
        <v>231</v>
      </c>
      <c r="G195" s="12" t="s">
        <v>232</v>
      </c>
      <c r="H195" s="80" t="str">
        <f t="shared" si="2"/>
        <v>W</v>
      </c>
      <c r="J195" s="15"/>
      <c r="K195" s="15"/>
      <c r="L195" s="15"/>
      <c r="M195" s="15"/>
      <c r="N195" s="14" t="e">
        <f>IF(AND(B195=#REF!,C195=#REF!),LOOKUP(9.99999999999999E+307,$N$2:N194)+1,"")</f>
        <v>#REF!</v>
      </c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</row>
    <row r="196" spans="2:33" s="3" customFormat="1" ht="17.100000000000001" customHeight="1" x14ac:dyDescent="0.5">
      <c r="B196" s="34">
        <v>3</v>
      </c>
      <c r="C196" s="11">
        <v>1</v>
      </c>
      <c r="D196" s="11">
        <v>4121</v>
      </c>
      <c r="E196" s="12" t="s">
        <v>8</v>
      </c>
      <c r="F196" s="12" t="s">
        <v>233</v>
      </c>
      <c r="G196" s="12" t="s">
        <v>234</v>
      </c>
      <c r="H196" s="80" t="str">
        <f t="shared" ref="H196:H259" si="3">IF(E196="","",IF(E196="เด็กชาย","M",IF(E196="นาย","M","W")))</f>
        <v>W</v>
      </c>
      <c r="J196" s="15"/>
      <c r="K196" s="15"/>
      <c r="L196" s="15"/>
      <c r="M196" s="15"/>
      <c r="N196" s="14" t="e">
        <f>IF(AND(B196=#REF!,C196=#REF!),LOOKUP(9.99999999999999E+307,$N$2:N195)+1,"")</f>
        <v>#REF!</v>
      </c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</row>
    <row r="197" spans="2:33" s="3" customFormat="1" ht="17.100000000000001" customHeight="1" x14ac:dyDescent="0.5">
      <c r="B197" s="34">
        <v>3</v>
      </c>
      <c r="C197" s="11">
        <v>1</v>
      </c>
      <c r="D197" s="11">
        <v>4122</v>
      </c>
      <c r="E197" s="12" t="s">
        <v>8</v>
      </c>
      <c r="F197" s="12" t="s">
        <v>235</v>
      </c>
      <c r="G197" s="12" t="s">
        <v>236</v>
      </c>
      <c r="H197" s="80" t="str">
        <f t="shared" si="3"/>
        <v>W</v>
      </c>
      <c r="J197" s="15"/>
      <c r="K197" s="15"/>
      <c r="L197" s="15"/>
      <c r="M197" s="15"/>
      <c r="N197" s="14" t="e">
        <f>IF(AND(B197=#REF!,C197=#REF!),LOOKUP(9.99999999999999E+307,$N$2:N196)+1,"")</f>
        <v>#REF!</v>
      </c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</row>
    <row r="198" spans="2:33" s="3" customFormat="1" ht="17.100000000000001" customHeight="1" x14ac:dyDescent="0.5">
      <c r="B198" s="34">
        <v>3</v>
      </c>
      <c r="C198" s="11">
        <v>1</v>
      </c>
      <c r="D198" s="11">
        <v>4123</v>
      </c>
      <c r="E198" s="12" t="s">
        <v>8</v>
      </c>
      <c r="F198" s="12" t="s">
        <v>237</v>
      </c>
      <c r="G198" s="12" t="s">
        <v>238</v>
      </c>
      <c r="H198" s="80" t="str">
        <f t="shared" si="3"/>
        <v>W</v>
      </c>
      <c r="J198" s="15"/>
      <c r="K198" s="15"/>
      <c r="L198" s="15"/>
      <c r="M198" s="15"/>
      <c r="N198" s="14" t="e">
        <f>IF(AND(B198=#REF!,C198=#REF!),LOOKUP(9.99999999999999E+307,$N$2:N197)+1,"")</f>
        <v>#REF!</v>
      </c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</row>
    <row r="199" spans="2:33" s="3" customFormat="1" ht="17.100000000000001" customHeight="1" x14ac:dyDescent="0.5">
      <c r="B199" s="34">
        <v>3</v>
      </c>
      <c r="C199" s="11">
        <v>1</v>
      </c>
      <c r="D199" s="11">
        <v>4126</v>
      </c>
      <c r="E199" s="12" t="s">
        <v>8</v>
      </c>
      <c r="F199" s="12" t="s">
        <v>241</v>
      </c>
      <c r="G199" s="12" t="s">
        <v>242</v>
      </c>
      <c r="H199" s="80" t="str">
        <f t="shared" si="3"/>
        <v>W</v>
      </c>
      <c r="J199" s="15"/>
      <c r="K199" s="15"/>
      <c r="L199" s="15"/>
      <c r="M199" s="15"/>
      <c r="N199" s="14" t="e">
        <f>IF(AND(B199=#REF!,C199=#REF!),LOOKUP(9.99999999999999E+307,$N$2:N198)+1,"")</f>
        <v>#REF!</v>
      </c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</row>
    <row r="200" spans="2:33" s="3" customFormat="1" ht="17.100000000000001" customHeight="1" x14ac:dyDescent="0.5">
      <c r="B200" s="34">
        <v>3</v>
      </c>
      <c r="C200" s="11">
        <v>1</v>
      </c>
      <c r="D200" s="11">
        <v>4127</v>
      </c>
      <c r="E200" s="12" t="s">
        <v>9</v>
      </c>
      <c r="F200" s="12" t="s">
        <v>244</v>
      </c>
      <c r="G200" s="12" t="s">
        <v>245</v>
      </c>
      <c r="H200" s="80" t="str">
        <f t="shared" si="3"/>
        <v>M</v>
      </c>
      <c r="J200" s="15"/>
      <c r="K200" s="15"/>
      <c r="L200" s="15"/>
      <c r="M200" s="15"/>
      <c r="N200" s="14" t="e">
        <f>IF(AND(B200=#REF!,C200=#REF!),LOOKUP(9.99999999999999E+307,$N$2:N199)+1,"")</f>
        <v>#REF!</v>
      </c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</row>
    <row r="201" spans="2:33" s="3" customFormat="1" ht="17.100000000000001" customHeight="1" x14ac:dyDescent="0.5">
      <c r="B201" s="34">
        <v>3</v>
      </c>
      <c r="C201" s="11">
        <v>1</v>
      </c>
      <c r="D201" s="11">
        <v>4140</v>
      </c>
      <c r="E201" s="12" t="s">
        <v>8</v>
      </c>
      <c r="F201" s="12" t="s">
        <v>266</v>
      </c>
      <c r="G201" s="12" t="s">
        <v>267</v>
      </c>
      <c r="H201" s="80" t="str">
        <f t="shared" si="3"/>
        <v>W</v>
      </c>
      <c r="J201" s="15"/>
      <c r="K201" s="15"/>
      <c r="L201" s="15"/>
      <c r="M201" s="15"/>
      <c r="N201" s="14" t="e">
        <f>IF(AND(B201=#REF!,C201=#REF!),LOOKUP(9.99999999999999E+307,$N$2:N200)+1,"")</f>
        <v>#REF!</v>
      </c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</row>
    <row r="202" spans="2:33" s="3" customFormat="1" ht="17.100000000000001" customHeight="1" x14ac:dyDescent="0.5">
      <c r="B202" s="34">
        <v>3</v>
      </c>
      <c r="C202" s="11">
        <v>1</v>
      </c>
      <c r="D202" s="11">
        <v>4143</v>
      </c>
      <c r="E202" s="12" t="s">
        <v>8</v>
      </c>
      <c r="F202" s="12" t="s">
        <v>77</v>
      </c>
      <c r="G202" s="12" t="s">
        <v>270</v>
      </c>
      <c r="H202" s="80" t="str">
        <f t="shared" si="3"/>
        <v>W</v>
      </c>
      <c r="J202" s="15"/>
      <c r="K202" s="15"/>
      <c r="L202" s="15"/>
      <c r="M202" s="15"/>
      <c r="N202" s="14" t="e">
        <f>IF(AND(B202=#REF!,C202=#REF!),LOOKUP(9.99999999999999E+307,$N$2:N201)+1,"")</f>
        <v>#REF!</v>
      </c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</row>
    <row r="203" spans="2:33" s="3" customFormat="1" ht="17.100000000000001" customHeight="1" x14ac:dyDescent="0.5">
      <c r="B203" s="34">
        <v>3</v>
      </c>
      <c r="C203" s="11">
        <v>1</v>
      </c>
      <c r="D203" s="11">
        <v>4144</v>
      </c>
      <c r="E203" s="12" t="s">
        <v>8</v>
      </c>
      <c r="F203" s="12" t="s">
        <v>271</v>
      </c>
      <c r="G203" s="12" t="s">
        <v>272</v>
      </c>
      <c r="H203" s="80" t="str">
        <f t="shared" si="3"/>
        <v>W</v>
      </c>
      <c r="J203" s="15"/>
      <c r="K203" s="15"/>
      <c r="L203" s="15"/>
      <c r="M203" s="15"/>
      <c r="N203" s="14" t="e">
        <f>IF(AND(B203=#REF!,C203=#REF!),LOOKUP(9.99999999999999E+307,$N$2:N202)+1,"")</f>
        <v>#REF!</v>
      </c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</row>
    <row r="204" spans="2:33" s="3" customFormat="1" ht="17.100000000000001" customHeight="1" x14ac:dyDescent="0.5">
      <c r="B204" s="34">
        <v>3</v>
      </c>
      <c r="C204" s="11">
        <v>1</v>
      </c>
      <c r="D204" s="11">
        <v>4145</v>
      </c>
      <c r="E204" s="12" t="s">
        <v>8</v>
      </c>
      <c r="F204" s="12" t="s">
        <v>273</v>
      </c>
      <c r="G204" s="12" t="s">
        <v>204</v>
      </c>
      <c r="H204" s="80" t="str">
        <f t="shared" si="3"/>
        <v>W</v>
      </c>
      <c r="J204" s="15"/>
      <c r="K204" s="15"/>
      <c r="L204" s="15"/>
      <c r="M204" s="15"/>
      <c r="N204" s="14" t="e">
        <f>IF(AND(B204=#REF!,C204=#REF!),LOOKUP(9.99999999999999E+307,$N$2:N203)+1,"")</f>
        <v>#REF!</v>
      </c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</row>
    <row r="205" spans="2:33" s="3" customFormat="1" ht="17.100000000000001" customHeight="1" x14ac:dyDescent="0.5">
      <c r="B205" s="34">
        <v>3</v>
      </c>
      <c r="C205" s="11">
        <v>1</v>
      </c>
      <c r="D205" s="11">
        <v>4146</v>
      </c>
      <c r="E205" s="12" t="s">
        <v>8</v>
      </c>
      <c r="F205" s="12" t="s">
        <v>274</v>
      </c>
      <c r="G205" s="12" t="s">
        <v>177</v>
      </c>
      <c r="H205" s="80" t="str">
        <f t="shared" si="3"/>
        <v>W</v>
      </c>
      <c r="J205" s="15"/>
      <c r="K205" s="15"/>
      <c r="L205" s="15"/>
      <c r="M205" s="15"/>
      <c r="N205" s="14" t="e">
        <f>IF(AND(B205=#REF!,C205=#REF!),LOOKUP(9.99999999999999E+307,$N$2:N204)+1,"")</f>
        <v>#REF!</v>
      </c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</row>
    <row r="206" spans="2:33" s="3" customFormat="1" ht="17.100000000000001" customHeight="1" x14ac:dyDescent="0.5">
      <c r="B206" s="34">
        <v>3</v>
      </c>
      <c r="C206" s="11">
        <v>1</v>
      </c>
      <c r="D206" s="11">
        <v>4148</v>
      </c>
      <c r="E206" s="12" t="s">
        <v>8</v>
      </c>
      <c r="F206" s="12" t="s">
        <v>122</v>
      </c>
      <c r="G206" s="12" t="s">
        <v>275</v>
      </c>
      <c r="H206" s="80" t="str">
        <f t="shared" si="3"/>
        <v>W</v>
      </c>
      <c r="J206" s="15"/>
      <c r="K206" s="15"/>
      <c r="L206" s="15"/>
      <c r="M206" s="15"/>
      <c r="N206" s="14" t="e">
        <f>IF(AND(B206=#REF!,C206=#REF!),LOOKUP(9.99999999999999E+307,$N$2:N205)+1,"")</f>
        <v>#REF!</v>
      </c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</row>
    <row r="207" spans="2:33" s="3" customFormat="1" ht="17.100000000000001" customHeight="1" x14ac:dyDescent="0.5">
      <c r="B207" s="34">
        <v>3</v>
      </c>
      <c r="C207" s="11">
        <v>1</v>
      </c>
      <c r="D207" s="11">
        <v>4149</v>
      </c>
      <c r="E207" s="12" t="s">
        <v>8</v>
      </c>
      <c r="F207" s="12" t="s">
        <v>276</v>
      </c>
      <c r="G207" s="12" t="s">
        <v>277</v>
      </c>
      <c r="H207" s="80" t="str">
        <f t="shared" si="3"/>
        <v>W</v>
      </c>
      <c r="J207" s="15"/>
      <c r="K207" s="15"/>
      <c r="L207" s="15"/>
      <c r="M207" s="15"/>
      <c r="N207" s="14" t="e">
        <f>IF(AND(B207=#REF!,C207=#REF!),LOOKUP(9.99999999999999E+307,$N$2:N206)+1,"")</f>
        <v>#REF!</v>
      </c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</row>
    <row r="208" spans="2:33" s="3" customFormat="1" ht="17.100000000000001" customHeight="1" x14ac:dyDescent="0.5">
      <c r="B208" s="34">
        <v>3</v>
      </c>
      <c r="C208" s="11">
        <v>1</v>
      </c>
      <c r="D208" s="11">
        <v>4150</v>
      </c>
      <c r="E208" s="12" t="s">
        <v>8</v>
      </c>
      <c r="F208" s="12" t="s">
        <v>278</v>
      </c>
      <c r="G208" s="12" t="s">
        <v>279</v>
      </c>
      <c r="H208" s="80" t="str">
        <f t="shared" si="3"/>
        <v>W</v>
      </c>
      <c r="J208" s="15"/>
      <c r="K208" s="15"/>
      <c r="L208" s="15"/>
      <c r="M208" s="15"/>
      <c r="N208" s="14" t="e">
        <f>IF(AND(B208=#REF!,C208=#REF!),LOOKUP(9.99999999999999E+307,$N$2:N207)+1,"")</f>
        <v>#REF!</v>
      </c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</row>
    <row r="209" spans="2:33" s="3" customFormat="1" ht="17.100000000000001" customHeight="1" x14ac:dyDescent="0.5">
      <c r="B209" s="34">
        <v>3</v>
      </c>
      <c r="C209" s="11">
        <v>1</v>
      </c>
      <c r="D209" s="11">
        <v>4154</v>
      </c>
      <c r="E209" s="12" t="s">
        <v>8</v>
      </c>
      <c r="F209" s="12" t="s">
        <v>286</v>
      </c>
      <c r="G209" s="12" t="s">
        <v>287</v>
      </c>
      <c r="H209" s="80" t="str">
        <f t="shared" si="3"/>
        <v>W</v>
      </c>
      <c r="J209" s="15"/>
      <c r="K209" s="15"/>
      <c r="L209" s="15"/>
      <c r="M209" s="15"/>
      <c r="N209" s="14" t="e">
        <f>IF(AND(B209=#REF!,C209=#REF!),LOOKUP(9.99999999999999E+307,$N$2:N208)+1,"")</f>
        <v>#REF!</v>
      </c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</row>
    <row r="210" spans="2:33" s="3" customFormat="1" ht="17.100000000000001" customHeight="1" x14ac:dyDescent="0.5">
      <c r="B210" s="34">
        <v>3</v>
      </c>
      <c r="C210" s="11">
        <v>1</v>
      </c>
      <c r="D210" s="11">
        <v>4155</v>
      </c>
      <c r="E210" s="12" t="s">
        <v>8</v>
      </c>
      <c r="F210" s="12" t="s">
        <v>288</v>
      </c>
      <c r="G210" s="12" t="s">
        <v>289</v>
      </c>
      <c r="H210" s="80" t="str">
        <f t="shared" si="3"/>
        <v>W</v>
      </c>
      <c r="J210" s="15"/>
      <c r="K210" s="15"/>
      <c r="L210" s="15"/>
      <c r="M210" s="15"/>
      <c r="N210" s="14" t="e">
        <f>IF(AND(B210=#REF!,C210=#REF!),LOOKUP(9.99999999999999E+307,$N$2:N209)+1,"")</f>
        <v>#REF!</v>
      </c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</row>
    <row r="211" spans="2:33" s="3" customFormat="1" ht="17.100000000000001" customHeight="1" x14ac:dyDescent="0.5">
      <c r="B211" s="34">
        <v>3</v>
      </c>
      <c r="C211" s="11">
        <v>2</v>
      </c>
      <c r="D211" s="11">
        <v>4095</v>
      </c>
      <c r="E211" s="12" t="s">
        <v>9</v>
      </c>
      <c r="F211" s="12" t="s">
        <v>185</v>
      </c>
      <c r="G211" s="12" t="s">
        <v>186</v>
      </c>
      <c r="H211" s="80" t="str">
        <f t="shared" si="3"/>
        <v>M</v>
      </c>
      <c r="J211" s="15"/>
      <c r="K211" s="15"/>
      <c r="L211" s="15"/>
      <c r="M211" s="15"/>
      <c r="N211" s="14" t="e">
        <f>IF(AND(B211=#REF!,C211=#REF!),LOOKUP(9.99999999999999E+307,$N$2:N210)+1,"")</f>
        <v>#REF!</v>
      </c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</row>
    <row r="212" spans="2:33" s="3" customFormat="1" ht="17.100000000000001" customHeight="1" x14ac:dyDescent="0.5">
      <c r="B212" s="34">
        <v>3</v>
      </c>
      <c r="C212" s="11">
        <v>2</v>
      </c>
      <c r="D212" s="11">
        <v>4096</v>
      </c>
      <c r="E212" s="12" t="s">
        <v>9</v>
      </c>
      <c r="F212" s="12" t="s">
        <v>187</v>
      </c>
      <c r="G212" s="12" t="s">
        <v>188</v>
      </c>
      <c r="H212" s="80" t="str">
        <f t="shared" si="3"/>
        <v>M</v>
      </c>
      <c r="J212" s="15"/>
      <c r="K212" s="15"/>
      <c r="L212" s="15"/>
      <c r="M212" s="15"/>
      <c r="N212" s="14" t="e">
        <f>IF(AND(B212=#REF!,C212=#REF!),LOOKUP(9.99999999999999E+307,$N$2:N211)+1,"")</f>
        <v>#REF!</v>
      </c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</row>
    <row r="213" spans="2:33" s="3" customFormat="1" ht="17.100000000000001" customHeight="1" x14ac:dyDescent="0.5">
      <c r="B213" s="34">
        <v>3</v>
      </c>
      <c r="C213" s="11">
        <v>2</v>
      </c>
      <c r="D213" s="11">
        <v>4097</v>
      </c>
      <c r="E213" s="12" t="s">
        <v>9</v>
      </c>
      <c r="F213" s="12" t="s">
        <v>189</v>
      </c>
      <c r="G213" s="12" t="s">
        <v>190</v>
      </c>
      <c r="H213" s="80" t="str">
        <f t="shared" si="3"/>
        <v>M</v>
      </c>
      <c r="J213" s="15"/>
      <c r="K213" s="15"/>
      <c r="L213" s="15"/>
      <c r="M213" s="15"/>
      <c r="N213" s="14" t="e">
        <f>IF(AND(B213=#REF!,C213=#REF!),LOOKUP(9.99999999999999E+307,$N$2:N212)+1,"")</f>
        <v>#REF!</v>
      </c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</row>
    <row r="214" spans="2:33" s="3" customFormat="1" ht="17.100000000000001" customHeight="1" x14ac:dyDescent="0.5">
      <c r="B214" s="34">
        <v>3</v>
      </c>
      <c r="C214" s="11">
        <v>2</v>
      </c>
      <c r="D214" s="11">
        <v>4099</v>
      </c>
      <c r="E214" s="12" t="s">
        <v>9</v>
      </c>
      <c r="F214" s="12" t="s">
        <v>193</v>
      </c>
      <c r="G214" s="12" t="s">
        <v>194</v>
      </c>
      <c r="H214" s="80" t="str">
        <f t="shared" si="3"/>
        <v>M</v>
      </c>
      <c r="J214" s="15"/>
      <c r="K214" s="15"/>
      <c r="L214" s="15"/>
      <c r="M214" s="15"/>
      <c r="N214" s="14" t="e">
        <f>IF(AND(B214=#REF!,C214=#REF!),LOOKUP(9.99999999999999E+307,$N$2:N213)+1,"")</f>
        <v>#REF!</v>
      </c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</row>
    <row r="215" spans="2:33" s="3" customFormat="1" ht="17.100000000000001" customHeight="1" x14ac:dyDescent="0.5">
      <c r="B215" s="34">
        <v>3</v>
      </c>
      <c r="C215" s="11">
        <v>2</v>
      </c>
      <c r="D215" s="11">
        <v>4102</v>
      </c>
      <c r="E215" s="12" t="s">
        <v>9</v>
      </c>
      <c r="F215" s="12" t="s">
        <v>91</v>
      </c>
      <c r="G215" s="12" t="s">
        <v>198</v>
      </c>
      <c r="H215" s="80" t="str">
        <f t="shared" si="3"/>
        <v>M</v>
      </c>
      <c r="J215" s="15"/>
      <c r="K215" s="15"/>
      <c r="L215" s="15"/>
      <c r="M215" s="15"/>
      <c r="N215" s="14" t="e">
        <f>IF(AND(B215=#REF!,C215=#REF!),LOOKUP(9.99999999999999E+307,$N$2:N214)+1,"")</f>
        <v>#REF!</v>
      </c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</row>
    <row r="216" spans="2:33" s="3" customFormat="1" ht="17.100000000000001" customHeight="1" x14ac:dyDescent="0.5">
      <c r="B216" s="34">
        <v>3</v>
      </c>
      <c r="C216" s="11">
        <v>2</v>
      </c>
      <c r="D216" s="11">
        <v>4104</v>
      </c>
      <c r="E216" s="12" t="s">
        <v>9</v>
      </c>
      <c r="F216" s="12" t="s">
        <v>201</v>
      </c>
      <c r="G216" s="12" t="s">
        <v>202</v>
      </c>
      <c r="H216" s="80" t="str">
        <f t="shared" si="3"/>
        <v>M</v>
      </c>
      <c r="J216" s="15"/>
      <c r="K216" s="15"/>
      <c r="L216" s="15"/>
      <c r="M216" s="15"/>
      <c r="N216" s="14" t="e">
        <f>IF(AND(B216=#REF!,C216=#REF!),LOOKUP(9.99999999999999E+307,$N$2:N215)+1,"")</f>
        <v>#REF!</v>
      </c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</row>
    <row r="217" spans="2:33" s="3" customFormat="1" ht="17.100000000000001" customHeight="1" x14ac:dyDescent="0.5">
      <c r="B217" s="34">
        <v>3</v>
      </c>
      <c r="C217" s="11">
        <v>2</v>
      </c>
      <c r="D217" s="11">
        <v>4105</v>
      </c>
      <c r="E217" s="12" t="s">
        <v>9</v>
      </c>
      <c r="F217" s="12" t="s">
        <v>203</v>
      </c>
      <c r="G217" s="12" t="s">
        <v>204</v>
      </c>
      <c r="H217" s="80" t="str">
        <f t="shared" si="3"/>
        <v>M</v>
      </c>
      <c r="J217" s="15"/>
      <c r="K217" s="15"/>
      <c r="L217" s="15"/>
      <c r="M217" s="15"/>
      <c r="N217" s="14" t="e">
        <f>IF(AND(B217=#REF!,C217=#REF!),LOOKUP(9.99999999999999E+307,$N$2:N216)+1,"")</f>
        <v>#REF!</v>
      </c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</row>
    <row r="218" spans="2:33" s="3" customFormat="1" ht="17.100000000000001" customHeight="1" x14ac:dyDescent="0.5">
      <c r="B218" s="34">
        <v>3</v>
      </c>
      <c r="C218" s="11">
        <v>2</v>
      </c>
      <c r="D218" s="11">
        <v>4107</v>
      </c>
      <c r="E218" s="12" t="s">
        <v>9</v>
      </c>
      <c r="F218" s="12" t="s">
        <v>207</v>
      </c>
      <c r="G218" s="12" t="s">
        <v>208</v>
      </c>
      <c r="H218" s="80" t="str">
        <f t="shared" si="3"/>
        <v>M</v>
      </c>
      <c r="J218" s="15"/>
      <c r="K218" s="15"/>
      <c r="L218" s="15"/>
      <c r="M218" s="15"/>
      <c r="N218" s="14" t="e">
        <f>IF(AND(B218=#REF!,C218=#REF!),LOOKUP(9.99999999999999E+307,$N$2:N217)+1,"")</f>
        <v>#REF!</v>
      </c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</row>
    <row r="219" spans="2:33" s="3" customFormat="1" ht="17.100000000000001" customHeight="1" x14ac:dyDescent="0.5">
      <c r="B219" s="34">
        <v>3</v>
      </c>
      <c r="C219" s="11">
        <v>2</v>
      </c>
      <c r="D219" s="11">
        <v>4108</v>
      </c>
      <c r="E219" s="12" t="s">
        <v>9</v>
      </c>
      <c r="F219" s="12" t="s">
        <v>209</v>
      </c>
      <c r="G219" s="12" t="s">
        <v>210</v>
      </c>
      <c r="H219" s="80" t="str">
        <f t="shared" si="3"/>
        <v>M</v>
      </c>
      <c r="J219" s="15"/>
      <c r="K219" s="15"/>
      <c r="L219" s="15"/>
      <c r="M219" s="15"/>
      <c r="N219" s="14" t="e">
        <f>IF(AND(B219=#REF!,C219=#REF!),LOOKUP(9.99999999999999E+307,$N$2:N218)+1,"")</f>
        <v>#REF!</v>
      </c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</row>
    <row r="220" spans="2:33" s="3" customFormat="1" ht="17.100000000000001" customHeight="1" x14ac:dyDescent="0.5">
      <c r="B220" s="34">
        <v>3</v>
      </c>
      <c r="C220" s="11">
        <v>2</v>
      </c>
      <c r="D220" s="11">
        <v>4110</v>
      </c>
      <c r="E220" s="12" t="s">
        <v>8</v>
      </c>
      <c r="F220" s="12" t="s">
        <v>213</v>
      </c>
      <c r="G220" s="12" t="s">
        <v>214</v>
      </c>
      <c r="H220" s="80" t="str">
        <f t="shared" si="3"/>
        <v>W</v>
      </c>
      <c r="J220" s="15"/>
      <c r="K220" s="15"/>
      <c r="L220" s="15"/>
      <c r="M220" s="15"/>
      <c r="N220" s="14" t="e">
        <f>IF(AND(B220=#REF!,C220=#REF!),LOOKUP(9.99999999999999E+307,$N$2:N219)+1,"")</f>
        <v>#REF!</v>
      </c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</row>
    <row r="221" spans="2:33" s="3" customFormat="1" ht="17.100000000000001" customHeight="1" x14ac:dyDescent="0.5">
      <c r="B221" s="34">
        <v>3</v>
      </c>
      <c r="C221" s="11">
        <v>2</v>
      </c>
      <c r="D221" s="11">
        <v>4111</v>
      </c>
      <c r="E221" s="12" t="s">
        <v>8</v>
      </c>
      <c r="F221" s="12" t="s">
        <v>215</v>
      </c>
      <c r="G221" s="12" t="s">
        <v>216</v>
      </c>
      <c r="H221" s="80" t="str">
        <f t="shared" si="3"/>
        <v>W</v>
      </c>
      <c r="J221" s="15"/>
      <c r="K221" s="15"/>
      <c r="L221" s="15"/>
      <c r="M221" s="15"/>
      <c r="N221" s="14" t="e">
        <f>IF(AND(B221=#REF!,C221=#REF!),LOOKUP(9.99999999999999E+307,$N$2:N220)+1,"")</f>
        <v>#REF!</v>
      </c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</row>
    <row r="222" spans="2:33" s="3" customFormat="1" ht="17.100000000000001" customHeight="1" x14ac:dyDescent="0.5">
      <c r="B222" s="34">
        <v>3</v>
      </c>
      <c r="C222" s="11">
        <v>2</v>
      </c>
      <c r="D222" s="11">
        <v>4117</v>
      </c>
      <c r="E222" s="12" t="s">
        <v>8</v>
      </c>
      <c r="F222" s="12" t="s">
        <v>226</v>
      </c>
      <c r="G222" s="12" t="s">
        <v>227</v>
      </c>
      <c r="H222" s="80" t="str">
        <f t="shared" si="3"/>
        <v>W</v>
      </c>
      <c r="J222" s="15"/>
      <c r="K222" s="15"/>
      <c r="L222" s="15"/>
      <c r="M222" s="15"/>
      <c r="N222" s="14" t="e">
        <f>IF(AND(B222=#REF!,C222=#REF!),LOOKUP(9.99999999999999E+307,$N$2:N221)+1,"")</f>
        <v>#REF!</v>
      </c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</row>
    <row r="223" spans="2:33" s="3" customFormat="1" ht="17.100000000000001" customHeight="1" x14ac:dyDescent="0.5">
      <c r="B223" s="34">
        <v>3</v>
      </c>
      <c r="C223" s="11">
        <v>2</v>
      </c>
      <c r="D223" s="11">
        <v>4119</v>
      </c>
      <c r="E223" s="12" t="s">
        <v>8</v>
      </c>
      <c r="F223" s="12" t="s">
        <v>229</v>
      </c>
      <c r="G223" s="12" t="s">
        <v>230</v>
      </c>
      <c r="H223" s="80" t="str">
        <f t="shared" si="3"/>
        <v>W</v>
      </c>
      <c r="J223" s="15"/>
      <c r="K223" s="15"/>
      <c r="L223" s="15"/>
      <c r="M223" s="15"/>
      <c r="N223" s="14" t="e">
        <f>IF(AND(B223=#REF!,C223=#REF!),LOOKUP(9.99999999999999E+307,$N$2:N222)+1,"")</f>
        <v>#REF!</v>
      </c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</row>
    <row r="224" spans="2:33" s="3" customFormat="1" ht="17.100000000000001" customHeight="1" x14ac:dyDescent="0.5">
      <c r="B224" s="34">
        <v>3</v>
      </c>
      <c r="C224" s="11">
        <v>2</v>
      </c>
      <c r="D224" s="11">
        <v>4124</v>
      </c>
      <c r="E224" s="12" t="s">
        <v>8</v>
      </c>
      <c r="F224" s="12" t="s">
        <v>104</v>
      </c>
      <c r="G224" s="12" t="s">
        <v>176</v>
      </c>
      <c r="H224" s="80" t="str">
        <f t="shared" si="3"/>
        <v>W</v>
      </c>
      <c r="J224" s="15"/>
      <c r="K224" s="15"/>
      <c r="L224" s="15"/>
      <c r="M224" s="15"/>
      <c r="N224" s="14" t="e">
        <f>IF(AND(B224=#REF!,C224=#REF!),LOOKUP(9.99999999999999E+307,$N$2:N223)+1,"")</f>
        <v>#REF!</v>
      </c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</row>
    <row r="225" spans="2:33" s="3" customFormat="1" ht="17.100000000000001" customHeight="1" x14ac:dyDescent="0.5">
      <c r="B225" s="34">
        <v>3</v>
      </c>
      <c r="C225" s="11">
        <v>2</v>
      </c>
      <c r="D225" s="11">
        <v>4128</v>
      </c>
      <c r="E225" s="12" t="s">
        <v>9</v>
      </c>
      <c r="F225" s="12" t="s">
        <v>246</v>
      </c>
      <c r="G225" s="12" t="s">
        <v>247</v>
      </c>
      <c r="H225" s="80" t="str">
        <f t="shared" si="3"/>
        <v>M</v>
      </c>
      <c r="J225" s="15"/>
      <c r="K225" s="15"/>
      <c r="L225" s="15"/>
      <c r="M225" s="15"/>
      <c r="N225" s="14" t="e">
        <f>IF(AND(B225=#REF!,C225=#REF!),LOOKUP(9.99999999999999E+307,$N$2:N224)+1,"")</f>
        <v>#REF!</v>
      </c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</row>
    <row r="226" spans="2:33" s="3" customFormat="1" ht="17.100000000000001" customHeight="1" x14ac:dyDescent="0.5">
      <c r="B226" s="34">
        <v>3</v>
      </c>
      <c r="C226" s="11">
        <v>2</v>
      </c>
      <c r="D226" s="11">
        <v>4131</v>
      </c>
      <c r="E226" s="12" t="s">
        <v>9</v>
      </c>
      <c r="F226" s="12" t="s">
        <v>252</v>
      </c>
      <c r="G226" s="12" t="s">
        <v>253</v>
      </c>
      <c r="H226" s="80" t="str">
        <f t="shared" si="3"/>
        <v>M</v>
      </c>
      <c r="J226" s="15"/>
      <c r="K226" s="15"/>
      <c r="L226" s="15"/>
      <c r="M226" s="15"/>
      <c r="N226" s="14" t="e">
        <f>IF(AND(B226=#REF!,C226=#REF!),LOOKUP(9.99999999999999E+307,$N$2:N225)+1,"")</f>
        <v>#REF!</v>
      </c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</row>
    <row r="227" spans="2:33" s="3" customFormat="1" ht="17.100000000000001" customHeight="1" x14ac:dyDescent="0.5">
      <c r="B227" s="34">
        <v>3</v>
      </c>
      <c r="C227" s="11">
        <v>2</v>
      </c>
      <c r="D227" s="11">
        <v>4132</v>
      </c>
      <c r="E227" s="12" t="s">
        <v>9</v>
      </c>
      <c r="F227" s="12" t="s">
        <v>254</v>
      </c>
      <c r="G227" s="12" t="s">
        <v>255</v>
      </c>
      <c r="H227" s="80" t="str">
        <f t="shared" si="3"/>
        <v>M</v>
      </c>
      <c r="J227" s="15"/>
      <c r="K227" s="15"/>
      <c r="L227" s="15"/>
      <c r="M227" s="15"/>
      <c r="N227" s="14" t="e">
        <f>IF(AND(B227=#REF!,C227=#REF!),LOOKUP(9.99999999999999E+307,$N$2:N226)+1,"")</f>
        <v>#REF!</v>
      </c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</row>
    <row r="228" spans="2:33" s="3" customFormat="1" ht="17.100000000000001" customHeight="1" x14ac:dyDescent="0.5">
      <c r="B228" s="34">
        <v>3</v>
      </c>
      <c r="C228" s="11">
        <v>2</v>
      </c>
      <c r="D228" s="11">
        <v>4134</v>
      </c>
      <c r="E228" s="12" t="s">
        <v>9</v>
      </c>
      <c r="F228" s="12" t="s">
        <v>256</v>
      </c>
      <c r="G228" s="12" t="s">
        <v>257</v>
      </c>
      <c r="H228" s="80" t="str">
        <f t="shared" si="3"/>
        <v>M</v>
      </c>
      <c r="J228" s="15"/>
      <c r="K228" s="15"/>
      <c r="L228" s="15"/>
      <c r="M228" s="15"/>
      <c r="N228" s="14" t="e">
        <f>IF(AND(B228=#REF!,C228=#REF!),LOOKUP(9.99999999999999E+307,$N$2:N227)+1,"")</f>
        <v>#REF!</v>
      </c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</row>
    <row r="229" spans="2:33" s="3" customFormat="1" ht="17.100000000000001" customHeight="1" x14ac:dyDescent="0.5">
      <c r="B229" s="34">
        <v>3</v>
      </c>
      <c r="C229" s="11">
        <v>2</v>
      </c>
      <c r="D229" s="11">
        <v>4135</v>
      </c>
      <c r="E229" s="12" t="s">
        <v>9</v>
      </c>
      <c r="F229" s="12" t="s">
        <v>258</v>
      </c>
      <c r="G229" s="12" t="s">
        <v>259</v>
      </c>
      <c r="H229" s="80" t="str">
        <f t="shared" si="3"/>
        <v>M</v>
      </c>
      <c r="J229" s="15"/>
      <c r="K229" s="15"/>
      <c r="L229" s="15"/>
      <c r="M229" s="15"/>
      <c r="N229" s="14" t="e">
        <f>IF(AND(B229=#REF!,C229=#REF!),LOOKUP(9.99999999999999E+307,$N$2:N228)+1,"")</f>
        <v>#REF!</v>
      </c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</row>
    <row r="230" spans="2:33" s="3" customFormat="1" ht="17.100000000000001" customHeight="1" x14ac:dyDescent="0.5">
      <c r="B230" s="34">
        <v>3</v>
      </c>
      <c r="C230" s="11">
        <v>2</v>
      </c>
      <c r="D230" s="11">
        <v>4136</v>
      </c>
      <c r="E230" s="12" t="s">
        <v>9</v>
      </c>
      <c r="F230" s="12" t="s">
        <v>260</v>
      </c>
      <c r="G230" s="12" t="s">
        <v>261</v>
      </c>
      <c r="H230" s="80" t="str">
        <f t="shared" si="3"/>
        <v>M</v>
      </c>
      <c r="J230" s="15"/>
      <c r="K230" s="15"/>
      <c r="L230" s="15"/>
      <c r="M230" s="15"/>
      <c r="N230" s="14" t="e">
        <f>IF(AND(B230=#REF!,C230=#REF!),LOOKUP(9.99999999999999E+307,$N$2:N229)+1,"")</f>
        <v>#REF!</v>
      </c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</row>
    <row r="231" spans="2:33" s="3" customFormat="1" ht="17.100000000000001" customHeight="1" x14ac:dyDescent="0.5">
      <c r="B231" s="34">
        <v>3</v>
      </c>
      <c r="C231" s="11">
        <v>2</v>
      </c>
      <c r="D231" s="11">
        <v>4138</v>
      </c>
      <c r="E231" s="12" t="s">
        <v>9</v>
      </c>
      <c r="F231" s="12" t="s">
        <v>264</v>
      </c>
      <c r="G231" s="12" t="s">
        <v>265</v>
      </c>
      <c r="H231" s="80" t="str">
        <f t="shared" si="3"/>
        <v>M</v>
      </c>
      <c r="J231" s="15"/>
      <c r="K231" s="15"/>
      <c r="L231" s="15"/>
      <c r="M231" s="15"/>
      <c r="N231" s="14" t="e">
        <f>IF(AND(B231=#REF!,C231=#REF!),LOOKUP(9.99999999999999E+307,$N$2:N230)+1,"")</f>
        <v>#REF!</v>
      </c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</row>
    <row r="232" spans="2:33" s="3" customFormat="1" ht="17.100000000000001" customHeight="1" x14ac:dyDescent="0.5">
      <c r="B232" s="34">
        <v>3</v>
      </c>
      <c r="C232" s="11">
        <v>2</v>
      </c>
      <c r="D232" s="11">
        <v>4142</v>
      </c>
      <c r="E232" s="12" t="s">
        <v>8</v>
      </c>
      <c r="F232" s="12" t="s">
        <v>219</v>
      </c>
      <c r="G232" s="12" t="s">
        <v>269</v>
      </c>
      <c r="H232" s="80" t="str">
        <f t="shared" si="3"/>
        <v>W</v>
      </c>
      <c r="J232" s="15"/>
      <c r="K232" s="15"/>
      <c r="L232" s="15"/>
      <c r="M232" s="15"/>
      <c r="N232" s="14" t="e">
        <f>IF(AND(B232=#REF!,C232=#REF!),LOOKUP(9.99999999999999E+307,$N$2:N231)+1,"")</f>
        <v>#REF!</v>
      </c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</row>
    <row r="233" spans="2:33" s="3" customFormat="1" ht="17.100000000000001" customHeight="1" x14ac:dyDescent="0.5">
      <c r="B233" s="34">
        <v>3</v>
      </c>
      <c r="C233" s="11">
        <v>2</v>
      </c>
      <c r="D233" s="11">
        <v>4152</v>
      </c>
      <c r="E233" s="12" t="s">
        <v>8</v>
      </c>
      <c r="F233" s="12" t="s">
        <v>282</v>
      </c>
      <c r="G233" s="12" t="s">
        <v>283</v>
      </c>
      <c r="H233" s="80" t="str">
        <f t="shared" si="3"/>
        <v>W</v>
      </c>
      <c r="J233" s="15"/>
      <c r="K233" s="15"/>
      <c r="L233" s="15"/>
      <c r="M233" s="15"/>
      <c r="N233" s="14" t="e">
        <f>IF(AND(B233=#REF!,C233=#REF!),LOOKUP(9.99999999999999E+307,$N$2:N232)+1,"")</f>
        <v>#REF!</v>
      </c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</row>
    <row r="234" spans="2:33" s="3" customFormat="1" ht="17.100000000000001" customHeight="1" x14ac:dyDescent="0.5">
      <c r="B234" s="34">
        <v>3</v>
      </c>
      <c r="C234" s="11">
        <v>2</v>
      </c>
      <c r="D234" s="11">
        <v>4153</v>
      </c>
      <c r="E234" s="12" t="s">
        <v>8</v>
      </c>
      <c r="F234" s="12" t="s">
        <v>284</v>
      </c>
      <c r="G234" s="12" t="s">
        <v>285</v>
      </c>
      <c r="H234" s="80" t="str">
        <f t="shared" si="3"/>
        <v>W</v>
      </c>
      <c r="J234" s="15"/>
      <c r="K234" s="15"/>
      <c r="L234" s="15"/>
      <c r="M234" s="15"/>
      <c r="N234" s="14" t="e">
        <f>IF(AND(B234=#REF!,C234=#REF!),LOOKUP(9.99999999999999E+307,$N$2:N233)+1,"")</f>
        <v>#REF!</v>
      </c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</row>
    <row r="235" spans="2:33" s="3" customFormat="1" ht="17.100000000000001" customHeight="1" x14ac:dyDescent="0.5">
      <c r="B235" s="34">
        <v>3</v>
      </c>
      <c r="C235" s="11">
        <v>2</v>
      </c>
      <c r="D235" s="11">
        <v>4257</v>
      </c>
      <c r="E235" s="12" t="s">
        <v>9</v>
      </c>
      <c r="F235" s="12" t="s">
        <v>512</v>
      </c>
      <c r="G235" s="12" t="s">
        <v>513</v>
      </c>
      <c r="H235" s="80" t="str">
        <f t="shared" si="3"/>
        <v>M</v>
      </c>
      <c r="J235" s="15"/>
      <c r="K235" s="15"/>
      <c r="L235" s="15"/>
      <c r="M235" s="15"/>
      <c r="N235" s="14" t="e">
        <f>IF(AND(B235=#REF!,C235=#REF!),LOOKUP(9.99999999999999E+307,$N$2:N234)+1,"")</f>
        <v>#REF!</v>
      </c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</row>
    <row r="236" spans="2:33" s="3" customFormat="1" ht="17.100000000000001" customHeight="1" x14ac:dyDescent="0.5">
      <c r="B236" s="34">
        <v>3</v>
      </c>
      <c r="C236" s="11">
        <v>2</v>
      </c>
      <c r="D236" s="11">
        <v>4258</v>
      </c>
      <c r="E236" s="12" t="s">
        <v>8</v>
      </c>
      <c r="F236" s="12" t="s">
        <v>514</v>
      </c>
      <c r="G236" s="12" t="s">
        <v>515</v>
      </c>
      <c r="H236" s="80" t="str">
        <f t="shared" si="3"/>
        <v>W</v>
      </c>
      <c r="J236" s="15"/>
      <c r="K236" s="15"/>
      <c r="L236" s="15"/>
      <c r="M236" s="15"/>
      <c r="N236" s="14" t="e">
        <f>IF(AND(B236=#REF!,C236=#REF!),LOOKUP(9.99999999999999E+307,$N$2:N235)+1,"")</f>
        <v>#REF!</v>
      </c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</row>
    <row r="237" spans="2:33" s="3" customFormat="1" ht="17.100000000000001" customHeight="1" x14ac:dyDescent="0.5">
      <c r="B237" s="34">
        <v>3</v>
      </c>
      <c r="C237" s="11">
        <v>2</v>
      </c>
      <c r="D237" s="11">
        <v>4263</v>
      </c>
      <c r="E237" s="12" t="s">
        <v>9</v>
      </c>
      <c r="F237" s="12" t="s">
        <v>673</v>
      </c>
      <c r="G237" s="12" t="s">
        <v>674</v>
      </c>
      <c r="H237" s="80" t="str">
        <f t="shared" si="3"/>
        <v>M</v>
      </c>
      <c r="J237" s="15"/>
      <c r="K237" s="15"/>
      <c r="L237" s="15"/>
      <c r="M237" s="15"/>
      <c r="N237" s="14" t="e">
        <f>IF(AND(B237=#REF!,C237=#REF!),LOOKUP(9.99999999999999E+307,$N$2:N236)+1,"")</f>
        <v>#REF!</v>
      </c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</row>
    <row r="238" spans="2:33" s="3" customFormat="1" ht="17.100000000000001" customHeight="1" x14ac:dyDescent="0.5">
      <c r="B238" s="34">
        <v>3</v>
      </c>
      <c r="C238" s="11">
        <v>2</v>
      </c>
      <c r="D238" s="11">
        <v>4267</v>
      </c>
      <c r="E238" s="12" t="s">
        <v>9</v>
      </c>
      <c r="F238" s="12" t="s">
        <v>675</v>
      </c>
      <c r="G238" s="12" t="s">
        <v>501</v>
      </c>
      <c r="H238" s="80" t="str">
        <f t="shared" si="3"/>
        <v>M</v>
      </c>
      <c r="J238" s="15"/>
      <c r="K238" s="15"/>
      <c r="L238" s="15"/>
      <c r="M238" s="15"/>
      <c r="N238" s="14" t="e">
        <f>IF(AND(B238=#REF!,C238=#REF!),LOOKUP(9.99999999999999E+307,$N$2:N237)+1,"")</f>
        <v>#REF!</v>
      </c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</row>
    <row r="239" spans="2:33" s="3" customFormat="1" ht="17.100000000000001" customHeight="1" x14ac:dyDescent="0.5">
      <c r="B239" s="34">
        <v>3</v>
      </c>
      <c r="C239" s="11">
        <v>20</v>
      </c>
      <c r="D239" s="11">
        <v>3933</v>
      </c>
      <c r="E239" s="12" t="s">
        <v>9</v>
      </c>
      <c r="F239" s="12" t="s">
        <v>336</v>
      </c>
      <c r="G239" s="12" t="s">
        <v>337</v>
      </c>
      <c r="H239" s="80" t="str">
        <f t="shared" si="3"/>
        <v>M</v>
      </c>
      <c r="J239" s="15"/>
      <c r="K239" s="15"/>
      <c r="L239" s="15"/>
      <c r="M239" s="15"/>
      <c r="N239" s="14" t="e">
        <f>IF(AND(B239=#REF!,C239=#REF!),LOOKUP(9.99999999999999E+307,$N$2:N238)+1,"")</f>
        <v>#REF!</v>
      </c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</row>
    <row r="240" spans="2:33" s="3" customFormat="1" ht="17.100000000000001" customHeight="1" x14ac:dyDescent="0.5">
      <c r="B240" s="34">
        <v>3</v>
      </c>
      <c r="C240" s="11">
        <v>20</v>
      </c>
      <c r="D240" s="11">
        <v>4047</v>
      </c>
      <c r="E240" s="12" t="s">
        <v>9</v>
      </c>
      <c r="F240" s="12" t="s">
        <v>331</v>
      </c>
      <c r="G240" s="12" t="s">
        <v>332</v>
      </c>
      <c r="H240" s="80" t="str">
        <f t="shared" si="3"/>
        <v>M</v>
      </c>
      <c r="J240" s="15"/>
      <c r="K240" s="15"/>
      <c r="L240" s="15"/>
      <c r="M240" s="15"/>
      <c r="N240" s="14" t="e">
        <f>IF(AND(B240=#REF!,C240=#REF!),LOOKUP(9.99999999999999E+307,$N$2:N239)+1,"")</f>
        <v>#REF!</v>
      </c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</row>
    <row r="241" spans="2:33" s="3" customFormat="1" ht="17.100000000000001" customHeight="1" x14ac:dyDescent="0.5">
      <c r="B241" s="34">
        <v>3</v>
      </c>
      <c r="C241" s="11">
        <v>20</v>
      </c>
      <c r="D241" s="11">
        <v>4094</v>
      </c>
      <c r="E241" s="12" t="s">
        <v>9</v>
      </c>
      <c r="F241" s="12" t="s">
        <v>183</v>
      </c>
      <c r="G241" s="12" t="s">
        <v>184</v>
      </c>
      <c r="H241" s="80" t="str">
        <f t="shared" si="3"/>
        <v>M</v>
      </c>
      <c r="J241" s="15"/>
      <c r="K241" s="15"/>
      <c r="L241" s="15"/>
      <c r="M241" s="15"/>
      <c r="N241" s="14" t="e">
        <f>IF(AND(B241=#REF!,C241=#REF!),LOOKUP(9.99999999999999E+307,$N$2:N240)+1,"")</f>
        <v>#REF!</v>
      </c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</row>
    <row r="242" spans="2:33" s="3" customFormat="1" ht="17.100000000000001" customHeight="1" x14ac:dyDescent="0.5">
      <c r="B242" s="34">
        <v>3</v>
      </c>
      <c r="C242" s="11">
        <v>20</v>
      </c>
      <c r="D242" s="11">
        <v>4100</v>
      </c>
      <c r="E242" s="12" t="s">
        <v>9</v>
      </c>
      <c r="F242" s="12" t="s">
        <v>171</v>
      </c>
      <c r="G242" s="12" t="s">
        <v>195</v>
      </c>
      <c r="H242" s="80" t="str">
        <f t="shared" si="3"/>
        <v>M</v>
      </c>
      <c r="J242" s="15"/>
      <c r="K242" s="15"/>
      <c r="L242" s="15"/>
      <c r="M242" s="15"/>
      <c r="N242" s="14" t="e">
        <f>IF(AND(B242=#REF!,C242=#REF!),LOOKUP(9.99999999999999E+307,$N$2:N241)+1,"")</f>
        <v>#REF!</v>
      </c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</row>
    <row r="243" spans="2:33" s="3" customFormat="1" ht="17.100000000000001" customHeight="1" x14ac:dyDescent="0.5">
      <c r="B243" s="34">
        <v>3</v>
      </c>
      <c r="C243" s="11">
        <v>20</v>
      </c>
      <c r="D243" s="11">
        <v>4125</v>
      </c>
      <c r="E243" s="12" t="s">
        <v>8</v>
      </c>
      <c r="F243" s="12" t="s">
        <v>239</v>
      </c>
      <c r="G243" s="12" t="s">
        <v>240</v>
      </c>
      <c r="H243" s="80" t="str">
        <f t="shared" si="3"/>
        <v>W</v>
      </c>
      <c r="J243" s="15"/>
      <c r="K243" s="15"/>
      <c r="L243" s="15"/>
      <c r="M243" s="15"/>
      <c r="N243" s="14" t="e">
        <f>IF(AND(B243=#REF!,C243=#REF!),LOOKUP(9.99999999999999E+307,$N$2:N242)+1,"")</f>
        <v>#REF!</v>
      </c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</row>
    <row r="244" spans="2:33" s="3" customFormat="1" ht="17.100000000000001" customHeight="1" x14ac:dyDescent="0.5">
      <c r="B244" s="34">
        <v>3</v>
      </c>
      <c r="C244" s="11">
        <v>20</v>
      </c>
      <c r="D244" s="11">
        <v>4129</v>
      </c>
      <c r="E244" s="12" t="s">
        <v>9</v>
      </c>
      <c r="F244" s="12" t="s">
        <v>248</v>
      </c>
      <c r="G244" s="12" t="s">
        <v>249</v>
      </c>
      <c r="H244" s="80" t="str">
        <f t="shared" si="3"/>
        <v>M</v>
      </c>
      <c r="J244" s="15"/>
      <c r="K244" s="15"/>
      <c r="L244" s="15"/>
      <c r="M244" s="15"/>
      <c r="N244" s="14" t="e">
        <f>IF(AND(B244=#REF!,C244=#REF!),LOOKUP(9.99999999999999E+307,$N$2:N243)+1,"")</f>
        <v>#REF!</v>
      </c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</row>
    <row r="245" spans="2:33" s="3" customFormat="1" ht="17.100000000000001" customHeight="1" x14ac:dyDescent="0.5">
      <c r="B245" s="34">
        <v>3</v>
      </c>
      <c r="C245" s="11">
        <v>20</v>
      </c>
      <c r="D245" s="11">
        <v>4130</v>
      </c>
      <c r="E245" s="12" t="s">
        <v>9</v>
      </c>
      <c r="F245" s="12" t="s">
        <v>250</v>
      </c>
      <c r="G245" s="12" t="s">
        <v>251</v>
      </c>
      <c r="H245" s="80" t="str">
        <f t="shared" si="3"/>
        <v>M</v>
      </c>
      <c r="J245" s="15"/>
      <c r="K245" s="15"/>
      <c r="L245" s="15"/>
      <c r="M245" s="15"/>
      <c r="N245" s="14" t="e">
        <f>IF(AND(B245=#REF!,C245=#REF!),LOOKUP(9.99999999999999E+307,$N$2:N244)+1,"")</f>
        <v>#REF!</v>
      </c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</row>
    <row r="246" spans="2:33" s="3" customFormat="1" ht="17.100000000000001" customHeight="1" x14ac:dyDescent="0.5">
      <c r="B246" s="34">
        <v>3</v>
      </c>
      <c r="C246" s="11">
        <v>20</v>
      </c>
      <c r="D246" s="11">
        <v>4137</v>
      </c>
      <c r="E246" s="12" t="s">
        <v>9</v>
      </c>
      <c r="F246" s="12" t="s">
        <v>262</v>
      </c>
      <c r="G246" s="12" t="s">
        <v>263</v>
      </c>
      <c r="H246" s="80" t="str">
        <f t="shared" si="3"/>
        <v>M</v>
      </c>
      <c r="J246" s="15"/>
      <c r="K246" s="15"/>
      <c r="L246" s="15"/>
      <c r="M246" s="15"/>
      <c r="N246" s="14" t="e">
        <f>IF(AND(B246=#REF!,C246=#REF!),LOOKUP(9.99999999999999E+307,$N$2:N245)+1,"")</f>
        <v>#REF!</v>
      </c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</row>
    <row r="247" spans="2:33" s="3" customFormat="1" ht="17.100000000000001" customHeight="1" x14ac:dyDescent="0.5">
      <c r="B247" s="34">
        <v>3</v>
      </c>
      <c r="C247" s="11">
        <v>20</v>
      </c>
      <c r="D247" s="11">
        <v>4141</v>
      </c>
      <c r="E247" s="12" t="s">
        <v>8</v>
      </c>
      <c r="F247" s="12" t="s">
        <v>268</v>
      </c>
      <c r="G247" s="12" t="s">
        <v>253</v>
      </c>
      <c r="H247" s="80" t="str">
        <f t="shared" si="3"/>
        <v>W</v>
      </c>
      <c r="J247" s="15"/>
      <c r="K247" s="15"/>
      <c r="L247" s="15"/>
      <c r="M247" s="15"/>
      <c r="N247" s="14" t="e">
        <f>IF(AND(B247=#REF!,C247=#REF!),LOOKUP(9.99999999999999E+307,$N$2:N246)+1,"")</f>
        <v>#REF!</v>
      </c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</row>
    <row r="248" spans="2:33" s="3" customFormat="1" ht="17.100000000000001" customHeight="1" x14ac:dyDescent="0.5">
      <c r="B248" s="34">
        <v>3</v>
      </c>
      <c r="C248" s="11">
        <v>20</v>
      </c>
      <c r="D248" s="11">
        <v>4158</v>
      </c>
      <c r="E248" s="12" t="s">
        <v>8</v>
      </c>
      <c r="F248" s="12" t="s">
        <v>79</v>
      </c>
      <c r="G248" s="12" t="s">
        <v>243</v>
      </c>
      <c r="H248" s="80" t="str">
        <f t="shared" si="3"/>
        <v>W</v>
      </c>
      <c r="J248" s="15"/>
      <c r="K248" s="15"/>
      <c r="L248" s="15"/>
      <c r="M248" s="15"/>
      <c r="N248" s="14" t="e">
        <f>IF(AND(B248=#REF!,C248=#REF!),LOOKUP(9.99999999999999E+307,$N$2:N247)+1,"")</f>
        <v>#REF!</v>
      </c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</row>
    <row r="249" spans="2:33" s="3" customFormat="1" ht="17.100000000000001" customHeight="1" x14ac:dyDescent="0.5">
      <c r="B249" s="34">
        <v>3</v>
      </c>
      <c r="C249" s="11">
        <v>20</v>
      </c>
      <c r="D249" s="11">
        <v>4162</v>
      </c>
      <c r="E249" s="12" t="s">
        <v>8</v>
      </c>
      <c r="F249" s="12" t="s">
        <v>334</v>
      </c>
      <c r="G249" s="12" t="s">
        <v>335</v>
      </c>
      <c r="H249" s="80" t="str">
        <f t="shared" si="3"/>
        <v>W</v>
      </c>
      <c r="J249" s="15"/>
      <c r="K249" s="15"/>
      <c r="L249" s="15"/>
      <c r="M249" s="15"/>
      <c r="N249" s="14" t="e">
        <f>IF(AND(B249=#REF!,C249=#REF!),LOOKUP(9.99999999999999E+307,$N$2:N248)+1,"")</f>
        <v>#REF!</v>
      </c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</row>
    <row r="250" spans="2:33" s="3" customFormat="1" ht="17.100000000000001" customHeight="1" x14ac:dyDescent="0.5">
      <c r="B250" s="34">
        <v>4</v>
      </c>
      <c r="C250" s="11">
        <v>1</v>
      </c>
      <c r="D250" s="11">
        <v>3900</v>
      </c>
      <c r="E250" s="12" t="s">
        <v>6</v>
      </c>
      <c r="F250" s="12" t="s">
        <v>329</v>
      </c>
      <c r="G250" s="12" t="s">
        <v>330</v>
      </c>
      <c r="H250" s="80" t="str">
        <f t="shared" si="3"/>
        <v>M</v>
      </c>
      <c r="J250" s="15"/>
      <c r="K250" s="15"/>
      <c r="L250" s="15"/>
      <c r="M250" s="15"/>
      <c r="N250" s="14" t="e">
        <f>IF(AND(B250=#REF!,C250=#REF!),LOOKUP(9.99999999999999E+307,$N$2:N249)+1,"")</f>
        <v>#REF!</v>
      </c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</row>
    <row r="251" spans="2:33" s="3" customFormat="1" ht="17.100000000000001" customHeight="1" x14ac:dyDescent="0.5">
      <c r="B251" s="34">
        <v>4</v>
      </c>
      <c r="C251" s="11">
        <v>1</v>
      </c>
      <c r="D251" s="11">
        <v>3991</v>
      </c>
      <c r="E251" s="12" t="s">
        <v>6</v>
      </c>
      <c r="F251" s="12" t="s">
        <v>65</v>
      </c>
      <c r="G251" s="12" t="s">
        <v>676</v>
      </c>
      <c r="H251" s="80" t="str">
        <f t="shared" si="3"/>
        <v>M</v>
      </c>
      <c r="J251" s="15"/>
      <c r="K251" s="15"/>
      <c r="L251" s="15"/>
      <c r="M251" s="15"/>
      <c r="N251" s="14" t="e">
        <f>IF(AND(B251=#REF!,C251=#REF!),LOOKUP(9.99999999999999E+307,$N$2:N250)+1,"")</f>
        <v>#REF!</v>
      </c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</row>
    <row r="252" spans="2:33" s="3" customFormat="1" ht="17.100000000000001" customHeight="1" x14ac:dyDescent="0.5">
      <c r="B252" s="34">
        <v>4</v>
      </c>
      <c r="C252" s="11">
        <v>1</v>
      </c>
      <c r="D252" s="11">
        <v>3993</v>
      </c>
      <c r="E252" s="12" t="s">
        <v>6</v>
      </c>
      <c r="F252" s="12" t="s">
        <v>66</v>
      </c>
      <c r="G252" s="12" t="s">
        <v>677</v>
      </c>
      <c r="H252" s="80" t="str">
        <f t="shared" si="3"/>
        <v>M</v>
      </c>
      <c r="J252" s="15"/>
      <c r="K252" s="15"/>
      <c r="L252" s="15"/>
      <c r="M252" s="15"/>
      <c r="N252" s="14" t="e">
        <f>IF(AND(B252=#REF!,C252=#REF!),LOOKUP(9.99999999999999E+307,$N$2:N251)+1,"")</f>
        <v>#REF!</v>
      </c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</row>
    <row r="253" spans="2:33" s="3" customFormat="1" ht="17.100000000000001" customHeight="1" x14ac:dyDescent="0.5">
      <c r="B253" s="34">
        <v>4</v>
      </c>
      <c r="C253" s="11">
        <v>1</v>
      </c>
      <c r="D253" s="11">
        <v>3994</v>
      </c>
      <c r="E253" s="12" t="s">
        <v>6</v>
      </c>
      <c r="F253" s="12" t="s">
        <v>67</v>
      </c>
      <c r="G253" s="12" t="s">
        <v>333</v>
      </c>
      <c r="H253" s="80" t="str">
        <f t="shared" si="3"/>
        <v>M</v>
      </c>
      <c r="J253" s="15"/>
      <c r="K253" s="15"/>
      <c r="L253" s="15"/>
      <c r="M253" s="15"/>
      <c r="N253" s="14" t="e">
        <f>IF(AND(B253=#REF!,C253=#REF!),LOOKUP(9.99999999999999E+307,$N$2:N252)+1,"")</f>
        <v>#REF!</v>
      </c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</row>
    <row r="254" spans="2:33" s="3" customFormat="1" ht="17.100000000000001" customHeight="1" x14ac:dyDescent="0.5">
      <c r="B254" s="34">
        <v>4</v>
      </c>
      <c r="C254" s="11">
        <v>1</v>
      </c>
      <c r="D254" s="11">
        <v>3995</v>
      </c>
      <c r="E254" s="12" t="s">
        <v>6</v>
      </c>
      <c r="F254" s="12" t="s">
        <v>87</v>
      </c>
      <c r="G254" s="12" t="s">
        <v>389</v>
      </c>
      <c r="H254" s="80" t="str">
        <f t="shared" si="3"/>
        <v>M</v>
      </c>
      <c r="J254" s="15"/>
      <c r="K254" s="15"/>
      <c r="L254" s="15"/>
      <c r="M254" s="15"/>
      <c r="N254" s="14" t="e">
        <f>IF(AND(B254=#REF!,C254=#REF!),LOOKUP(9.99999999999999E+307,$N$2:N253)+1,"")</f>
        <v>#REF!</v>
      </c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</row>
    <row r="255" spans="2:33" s="3" customFormat="1" ht="17.100000000000001" customHeight="1" x14ac:dyDescent="0.5">
      <c r="B255" s="34">
        <v>4</v>
      </c>
      <c r="C255" s="11">
        <v>1</v>
      </c>
      <c r="D255" s="11">
        <v>3998</v>
      </c>
      <c r="E255" s="12" t="s">
        <v>6</v>
      </c>
      <c r="F255" s="12" t="s">
        <v>69</v>
      </c>
      <c r="G255" s="12" t="s">
        <v>678</v>
      </c>
      <c r="H255" s="80" t="str">
        <f t="shared" si="3"/>
        <v>M</v>
      </c>
      <c r="J255" s="15"/>
      <c r="K255" s="15"/>
      <c r="L255" s="15"/>
      <c r="M255" s="15"/>
      <c r="N255" s="14" t="e">
        <f>IF(AND(B255=#REF!,C255=#REF!),LOOKUP(9.99999999999999E+307,$N$2:N254)+1,"")</f>
        <v>#REF!</v>
      </c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</row>
    <row r="256" spans="2:33" s="3" customFormat="1" ht="17.100000000000001" customHeight="1" x14ac:dyDescent="0.5">
      <c r="B256" s="34">
        <v>4</v>
      </c>
      <c r="C256" s="11">
        <v>1</v>
      </c>
      <c r="D256" s="11">
        <v>4002</v>
      </c>
      <c r="E256" s="12" t="s">
        <v>6</v>
      </c>
      <c r="F256" s="12" t="s">
        <v>70</v>
      </c>
      <c r="G256" s="12" t="s">
        <v>679</v>
      </c>
      <c r="H256" s="80" t="str">
        <f t="shared" si="3"/>
        <v>M</v>
      </c>
      <c r="J256" s="15"/>
      <c r="K256" s="15"/>
      <c r="L256" s="15"/>
      <c r="M256" s="15"/>
      <c r="N256" s="14" t="e">
        <f>IF(AND(B256=#REF!,C256=#REF!),LOOKUP(9.99999999999999E+307,$N$2:N255)+1,"")</f>
        <v>#REF!</v>
      </c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</row>
    <row r="257" spans="2:33" s="3" customFormat="1" ht="17.100000000000001" customHeight="1" x14ac:dyDescent="0.5">
      <c r="B257" s="34">
        <v>4</v>
      </c>
      <c r="C257" s="11">
        <v>1</v>
      </c>
      <c r="D257" s="11">
        <v>4005</v>
      </c>
      <c r="E257" s="12" t="s">
        <v>6</v>
      </c>
      <c r="F257" s="12" t="s">
        <v>71</v>
      </c>
      <c r="G257" s="12" t="s">
        <v>680</v>
      </c>
      <c r="H257" s="80" t="str">
        <f t="shared" si="3"/>
        <v>M</v>
      </c>
      <c r="J257" s="15"/>
      <c r="K257" s="15"/>
      <c r="L257" s="15"/>
      <c r="M257" s="15"/>
      <c r="N257" s="14" t="e">
        <f>IF(AND(B257=#REF!,C257=#REF!),LOOKUP(9.99999999999999E+307,$N$2:N256)+1,"")</f>
        <v>#REF!</v>
      </c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</row>
    <row r="258" spans="2:33" s="3" customFormat="1" ht="17.100000000000001" customHeight="1" x14ac:dyDescent="0.5">
      <c r="B258" s="34">
        <v>4</v>
      </c>
      <c r="C258" s="11">
        <v>1</v>
      </c>
      <c r="D258" s="11">
        <v>4006</v>
      </c>
      <c r="E258" s="12" t="s">
        <v>6</v>
      </c>
      <c r="F258" s="12" t="s">
        <v>72</v>
      </c>
      <c r="G258" s="12" t="s">
        <v>681</v>
      </c>
      <c r="H258" s="80" t="str">
        <f t="shared" si="3"/>
        <v>M</v>
      </c>
      <c r="J258" s="15"/>
      <c r="K258" s="15"/>
      <c r="L258" s="15"/>
      <c r="M258" s="15"/>
      <c r="N258" s="14" t="e">
        <f>IF(AND(B258=#REF!,C258=#REF!),LOOKUP(9.99999999999999E+307,$N$2:N257)+1,"")</f>
        <v>#REF!</v>
      </c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</row>
    <row r="259" spans="2:33" s="3" customFormat="1" ht="17.100000000000001" customHeight="1" x14ac:dyDescent="0.5">
      <c r="B259" s="34">
        <v>4</v>
      </c>
      <c r="C259" s="11">
        <v>1</v>
      </c>
      <c r="D259" s="11">
        <v>4009</v>
      </c>
      <c r="E259" s="12" t="s">
        <v>7</v>
      </c>
      <c r="F259" s="12" t="s">
        <v>75</v>
      </c>
      <c r="G259" s="12" t="s">
        <v>463</v>
      </c>
      <c r="H259" s="80" t="str">
        <f t="shared" si="3"/>
        <v>W</v>
      </c>
      <c r="J259" s="15"/>
      <c r="K259" s="15"/>
      <c r="L259" s="15"/>
      <c r="M259" s="15"/>
      <c r="N259" s="14" t="e">
        <f>IF(AND(B259=#REF!,C259=#REF!),LOOKUP(9.99999999999999E+307,$N$2:N258)+1,"")</f>
        <v>#REF!</v>
      </c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</row>
    <row r="260" spans="2:33" s="3" customFormat="1" ht="17.100000000000001" customHeight="1" x14ac:dyDescent="0.5">
      <c r="B260" s="34">
        <v>4</v>
      </c>
      <c r="C260" s="11">
        <v>1</v>
      </c>
      <c r="D260" s="11">
        <v>4010</v>
      </c>
      <c r="E260" s="12" t="s">
        <v>7</v>
      </c>
      <c r="F260" s="12" t="s">
        <v>76</v>
      </c>
      <c r="G260" s="12" t="s">
        <v>682</v>
      </c>
      <c r="H260" s="80" t="str">
        <f t="shared" ref="H260:H323" si="4">IF(E260="","",IF(E260="เด็กชาย","M",IF(E260="นาย","M","W")))</f>
        <v>W</v>
      </c>
      <c r="J260" s="15"/>
      <c r="K260" s="15"/>
      <c r="L260" s="15"/>
      <c r="M260" s="15"/>
      <c r="N260" s="14" t="e">
        <f>IF(AND(B260=#REF!,C260=#REF!),LOOKUP(9.99999999999999E+307,$N$2:N259)+1,"")</f>
        <v>#REF!</v>
      </c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</row>
    <row r="261" spans="2:33" s="3" customFormat="1" ht="17.100000000000001" customHeight="1" x14ac:dyDescent="0.5">
      <c r="B261" s="34">
        <v>4</v>
      </c>
      <c r="C261" s="11">
        <v>1</v>
      </c>
      <c r="D261" s="11">
        <v>4012</v>
      </c>
      <c r="E261" s="12" t="s">
        <v>7</v>
      </c>
      <c r="F261" s="12" t="s">
        <v>78</v>
      </c>
      <c r="G261" s="12" t="s">
        <v>683</v>
      </c>
      <c r="H261" s="80" t="str">
        <f t="shared" si="4"/>
        <v>W</v>
      </c>
      <c r="J261" s="15"/>
      <c r="K261" s="15"/>
      <c r="L261" s="15"/>
      <c r="M261" s="15"/>
      <c r="N261" s="14" t="e">
        <f>IF(AND(B261=#REF!,C261=#REF!),LOOKUP(9.99999999999999E+307,$N$2:N260)+1,"")</f>
        <v>#REF!</v>
      </c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</row>
    <row r="262" spans="2:33" s="3" customFormat="1" ht="17.100000000000001" customHeight="1" x14ac:dyDescent="0.5">
      <c r="B262" s="34">
        <v>4</v>
      </c>
      <c r="C262" s="11">
        <v>1</v>
      </c>
      <c r="D262" s="11">
        <v>4014</v>
      </c>
      <c r="E262" s="12" t="s">
        <v>7</v>
      </c>
      <c r="F262" s="12" t="s">
        <v>79</v>
      </c>
      <c r="G262" s="12" t="s">
        <v>684</v>
      </c>
      <c r="H262" s="80" t="str">
        <f t="shared" si="4"/>
        <v>W</v>
      </c>
      <c r="J262" s="15"/>
      <c r="K262" s="15"/>
      <c r="L262" s="15"/>
      <c r="M262" s="15"/>
      <c r="N262" s="14" t="e">
        <f>IF(AND(B262=#REF!,C262=#REF!),LOOKUP(9.99999999999999E+307,$N$2:N261)+1,"")</f>
        <v>#REF!</v>
      </c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</row>
    <row r="263" spans="2:33" s="3" customFormat="1" ht="17.100000000000001" customHeight="1" x14ac:dyDescent="0.5">
      <c r="B263" s="34">
        <v>4</v>
      </c>
      <c r="C263" s="11">
        <v>1</v>
      </c>
      <c r="D263" s="11">
        <v>4015</v>
      </c>
      <c r="E263" s="12" t="s">
        <v>7</v>
      </c>
      <c r="F263" s="12" t="s">
        <v>685</v>
      </c>
      <c r="G263" s="12" t="s">
        <v>686</v>
      </c>
      <c r="H263" s="80" t="str">
        <f t="shared" si="4"/>
        <v>W</v>
      </c>
      <c r="J263" s="15"/>
      <c r="K263" s="15"/>
      <c r="L263" s="15"/>
      <c r="M263" s="15"/>
      <c r="N263" s="14" t="e">
        <f>IF(AND(B263=#REF!,C263=#REF!),LOOKUP(9.99999999999999E+307,$N$2:N262)+1,"")</f>
        <v>#REF!</v>
      </c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</row>
    <row r="264" spans="2:33" s="3" customFormat="1" ht="17.100000000000001" customHeight="1" x14ac:dyDescent="0.5">
      <c r="B264" s="34">
        <v>4</v>
      </c>
      <c r="C264" s="11">
        <v>1</v>
      </c>
      <c r="D264" s="11">
        <v>4016</v>
      </c>
      <c r="E264" s="12" t="s">
        <v>7</v>
      </c>
      <c r="F264" s="12" t="s">
        <v>80</v>
      </c>
      <c r="G264" s="12" t="s">
        <v>687</v>
      </c>
      <c r="H264" s="80" t="str">
        <f t="shared" si="4"/>
        <v>W</v>
      </c>
      <c r="J264" s="15"/>
      <c r="K264" s="15"/>
      <c r="L264" s="15"/>
      <c r="M264" s="15"/>
      <c r="N264" s="14" t="e">
        <f>IF(AND(B264=#REF!,C264=#REF!),LOOKUP(9.99999999999999E+307,$N$2:N263)+1,"")</f>
        <v>#REF!</v>
      </c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</row>
    <row r="265" spans="2:33" s="3" customFormat="1" ht="17.100000000000001" customHeight="1" x14ac:dyDescent="0.5">
      <c r="B265" s="34">
        <v>4</v>
      </c>
      <c r="C265" s="11">
        <v>1</v>
      </c>
      <c r="D265" s="11">
        <v>4018</v>
      </c>
      <c r="E265" s="12" t="s">
        <v>7</v>
      </c>
      <c r="F265" s="12" t="s">
        <v>81</v>
      </c>
      <c r="G265" s="12" t="s">
        <v>688</v>
      </c>
      <c r="H265" s="80" t="str">
        <f t="shared" si="4"/>
        <v>W</v>
      </c>
      <c r="J265" s="15"/>
      <c r="K265" s="15"/>
      <c r="L265" s="15"/>
      <c r="M265" s="15"/>
      <c r="N265" s="14" t="e">
        <f>IF(AND(B265=#REF!,C265=#REF!),LOOKUP(9.99999999999999E+307,$N$2:N264)+1,"")</f>
        <v>#REF!</v>
      </c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</row>
    <row r="266" spans="2:33" s="3" customFormat="1" ht="17.100000000000001" customHeight="1" x14ac:dyDescent="0.5">
      <c r="B266" s="34">
        <v>4</v>
      </c>
      <c r="C266" s="11">
        <v>1</v>
      </c>
      <c r="D266" s="11">
        <v>4019</v>
      </c>
      <c r="E266" s="12" t="s">
        <v>7</v>
      </c>
      <c r="F266" s="12" t="s">
        <v>82</v>
      </c>
      <c r="G266" s="12" t="s">
        <v>335</v>
      </c>
      <c r="H266" s="80" t="str">
        <f t="shared" si="4"/>
        <v>W</v>
      </c>
      <c r="J266" s="15"/>
      <c r="K266" s="15"/>
      <c r="L266" s="15"/>
      <c r="M266" s="15"/>
      <c r="N266" s="14" t="e">
        <f>IF(AND(B266=#REF!,C266=#REF!),LOOKUP(9.99999999999999E+307,$N$2:N265)+1,"")</f>
        <v>#REF!</v>
      </c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</row>
    <row r="267" spans="2:33" s="3" customFormat="1" ht="17.100000000000001" customHeight="1" x14ac:dyDescent="0.5">
      <c r="B267" s="34">
        <v>4</v>
      </c>
      <c r="C267" s="11">
        <v>1</v>
      </c>
      <c r="D267" s="11">
        <v>4021</v>
      </c>
      <c r="E267" s="12" t="s">
        <v>7</v>
      </c>
      <c r="F267" s="12" t="s">
        <v>83</v>
      </c>
      <c r="G267" s="12" t="s">
        <v>251</v>
      </c>
      <c r="H267" s="80" t="str">
        <f t="shared" si="4"/>
        <v>W</v>
      </c>
      <c r="J267" s="15"/>
      <c r="K267" s="15"/>
      <c r="L267" s="15"/>
      <c r="M267" s="15"/>
      <c r="N267" s="14" t="e">
        <f>IF(AND(B267=#REF!,C267=#REF!),LOOKUP(9.99999999999999E+307,$N$2:N266)+1,"")</f>
        <v>#REF!</v>
      </c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</row>
    <row r="268" spans="2:33" s="3" customFormat="1" ht="17.100000000000001" customHeight="1" x14ac:dyDescent="0.5">
      <c r="B268" s="34">
        <v>4</v>
      </c>
      <c r="C268" s="11">
        <v>1</v>
      </c>
      <c r="D268" s="11">
        <v>4022</v>
      </c>
      <c r="E268" s="12" t="s">
        <v>7</v>
      </c>
      <c r="F268" s="12" t="s">
        <v>84</v>
      </c>
      <c r="G268" s="12" t="s">
        <v>689</v>
      </c>
      <c r="H268" s="80" t="str">
        <f t="shared" si="4"/>
        <v>W</v>
      </c>
      <c r="J268" s="15"/>
      <c r="K268" s="15"/>
      <c r="L268" s="15"/>
      <c r="M268" s="15"/>
      <c r="N268" s="14" t="e">
        <f>IF(AND(B268=#REF!,C268=#REF!),LOOKUP(9.99999999999999E+307,$N$2:N267)+1,"")</f>
        <v>#REF!</v>
      </c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</row>
    <row r="269" spans="2:33" s="3" customFormat="1" ht="17.100000000000001" customHeight="1" x14ac:dyDescent="0.5">
      <c r="B269" s="34">
        <v>4</v>
      </c>
      <c r="C269" s="11">
        <v>1</v>
      </c>
      <c r="D269" s="11">
        <v>4024</v>
      </c>
      <c r="E269" s="12" t="s">
        <v>7</v>
      </c>
      <c r="F269" s="12" t="s">
        <v>86</v>
      </c>
      <c r="G269" s="12" t="s">
        <v>690</v>
      </c>
      <c r="H269" s="80" t="str">
        <f t="shared" si="4"/>
        <v>W</v>
      </c>
      <c r="J269" s="15"/>
      <c r="K269" s="15"/>
      <c r="L269" s="15"/>
      <c r="M269" s="15"/>
      <c r="N269" s="14" t="e">
        <f>IF(AND(B269=#REF!,C269=#REF!),LOOKUP(9.99999999999999E+307,$N$2:N268)+1,"")</f>
        <v>#REF!</v>
      </c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</row>
    <row r="270" spans="2:33" s="3" customFormat="1" ht="17.100000000000001" customHeight="1" x14ac:dyDescent="0.5">
      <c r="B270" s="34">
        <v>4</v>
      </c>
      <c r="C270" s="11">
        <v>1</v>
      </c>
      <c r="D270" s="11">
        <v>4036</v>
      </c>
      <c r="E270" s="12" t="s">
        <v>6</v>
      </c>
      <c r="F270" s="12" t="s">
        <v>89</v>
      </c>
      <c r="G270" s="12" t="s">
        <v>281</v>
      </c>
      <c r="H270" s="80" t="str">
        <f t="shared" si="4"/>
        <v>M</v>
      </c>
      <c r="J270" s="15"/>
      <c r="K270" s="15"/>
      <c r="L270" s="15"/>
      <c r="M270" s="15"/>
      <c r="N270" s="14" t="e">
        <f>IF(AND(B270=#REF!,C270=#REF!),LOOKUP(9.99999999999999E+307,$N$2:N269)+1,"")</f>
        <v>#REF!</v>
      </c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</row>
    <row r="271" spans="2:33" s="3" customFormat="1" ht="17.100000000000001" customHeight="1" x14ac:dyDescent="0.5">
      <c r="B271" s="34">
        <v>4</v>
      </c>
      <c r="C271" s="11">
        <v>1</v>
      </c>
      <c r="D271" s="11">
        <v>4037</v>
      </c>
      <c r="E271" s="12" t="s">
        <v>6</v>
      </c>
      <c r="F271" s="12" t="s">
        <v>90</v>
      </c>
      <c r="G271" s="12" t="s">
        <v>691</v>
      </c>
      <c r="H271" s="80" t="str">
        <f t="shared" si="4"/>
        <v>M</v>
      </c>
      <c r="J271" s="15"/>
      <c r="K271" s="15"/>
      <c r="L271" s="15"/>
      <c r="M271" s="15"/>
      <c r="N271" s="14" t="e">
        <f>IF(AND(B271=#REF!,C271=#REF!),LOOKUP(9.99999999999999E+307,$N$2:N270)+1,"")</f>
        <v>#REF!</v>
      </c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</row>
    <row r="272" spans="2:33" s="3" customFormat="1" ht="17.100000000000001" customHeight="1" x14ac:dyDescent="0.5">
      <c r="B272" s="34">
        <v>4</v>
      </c>
      <c r="C272" s="11">
        <v>1</v>
      </c>
      <c r="D272" s="11">
        <v>4041</v>
      </c>
      <c r="E272" s="12" t="s">
        <v>6</v>
      </c>
      <c r="F272" s="12" t="s">
        <v>92</v>
      </c>
      <c r="G272" s="12" t="s">
        <v>692</v>
      </c>
      <c r="H272" s="80" t="str">
        <f t="shared" si="4"/>
        <v>M</v>
      </c>
      <c r="J272" s="15"/>
      <c r="K272" s="15"/>
      <c r="L272" s="15"/>
      <c r="M272" s="15"/>
      <c r="N272" s="14" t="e">
        <f>IF(AND(B272=#REF!,C272=#REF!),LOOKUP(9.99999999999999E+307,$N$2:N271)+1,"")</f>
        <v>#REF!</v>
      </c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</row>
    <row r="273" spans="2:33" s="3" customFormat="1" ht="17.100000000000001" customHeight="1" x14ac:dyDescent="0.5">
      <c r="B273" s="34">
        <v>4</v>
      </c>
      <c r="C273" s="11">
        <v>1</v>
      </c>
      <c r="D273" s="11">
        <v>4044</v>
      </c>
      <c r="E273" s="12" t="s">
        <v>6</v>
      </c>
      <c r="F273" s="12" t="s">
        <v>93</v>
      </c>
      <c r="G273" s="12" t="s">
        <v>693</v>
      </c>
      <c r="H273" s="80" t="str">
        <f t="shared" si="4"/>
        <v>M</v>
      </c>
      <c r="J273" s="15"/>
      <c r="K273" s="15"/>
      <c r="L273" s="15"/>
      <c r="M273" s="15"/>
      <c r="N273" s="14" t="e">
        <f>IF(AND(B273=#REF!,C273=#REF!),LOOKUP(9.99999999999999E+307,$N$2:N272)+1,"")</f>
        <v>#REF!</v>
      </c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</row>
    <row r="274" spans="2:33" s="3" customFormat="1" ht="17.100000000000001" customHeight="1" x14ac:dyDescent="0.5">
      <c r="B274" s="34">
        <v>4</v>
      </c>
      <c r="C274" s="11">
        <v>1</v>
      </c>
      <c r="D274" s="11">
        <v>4046</v>
      </c>
      <c r="E274" s="12" t="s">
        <v>6</v>
      </c>
      <c r="F274" s="12" t="s">
        <v>94</v>
      </c>
      <c r="G274" s="12" t="s">
        <v>694</v>
      </c>
      <c r="H274" s="80" t="str">
        <f t="shared" si="4"/>
        <v>M</v>
      </c>
      <c r="J274" s="15"/>
      <c r="K274" s="15"/>
      <c r="L274" s="15"/>
      <c r="M274" s="15"/>
      <c r="N274" s="14" t="e">
        <f>IF(AND(B274=#REF!,C274=#REF!),LOOKUP(9.99999999999999E+307,$N$2:N273)+1,"")</f>
        <v>#REF!</v>
      </c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</row>
    <row r="275" spans="2:33" s="3" customFormat="1" ht="17.100000000000001" customHeight="1" x14ac:dyDescent="0.5">
      <c r="B275" s="34">
        <v>4</v>
      </c>
      <c r="C275" s="11">
        <v>1</v>
      </c>
      <c r="D275" s="11">
        <v>4048</v>
      </c>
      <c r="E275" s="12" t="s">
        <v>7</v>
      </c>
      <c r="F275" s="12" t="s">
        <v>95</v>
      </c>
      <c r="G275" s="12" t="s">
        <v>305</v>
      </c>
      <c r="H275" s="80" t="str">
        <f t="shared" si="4"/>
        <v>W</v>
      </c>
      <c r="J275" s="15"/>
      <c r="K275" s="15"/>
      <c r="L275" s="15"/>
      <c r="M275" s="15"/>
      <c r="N275" s="14" t="e">
        <f>IF(AND(B275=#REF!,C275=#REF!),LOOKUP(9.99999999999999E+307,$N$2:N274)+1,"")</f>
        <v>#REF!</v>
      </c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</row>
    <row r="276" spans="2:33" s="3" customFormat="1" ht="17.100000000000001" customHeight="1" x14ac:dyDescent="0.5">
      <c r="B276" s="34">
        <v>4</v>
      </c>
      <c r="C276" s="11">
        <v>1</v>
      </c>
      <c r="D276" s="11">
        <v>4049</v>
      </c>
      <c r="E276" s="12" t="s">
        <v>7</v>
      </c>
      <c r="F276" s="12" t="s">
        <v>96</v>
      </c>
      <c r="G276" s="12" t="s">
        <v>695</v>
      </c>
      <c r="H276" s="80" t="str">
        <f t="shared" si="4"/>
        <v>W</v>
      </c>
      <c r="J276" s="15"/>
      <c r="K276" s="15"/>
      <c r="L276" s="15"/>
      <c r="M276" s="15"/>
      <c r="N276" s="14" t="e">
        <f>IF(AND(B276=#REF!,C276=#REF!),LOOKUP(9.99999999999999E+307,$N$2:N275)+1,"")</f>
        <v>#REF!</v>
      </c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</row>
    <row r="277" spans="2:33" s="3" customFormat="1" ht="17.100000000000001" customHeight="1" x14ac:dyDescent="0.5">
      <c r="B277" s="34">
        <v>4</v>
      </c>
      <c r="C277" s="11">
        <v>1</v>
      </c>
      <c r="D277" s="11">
        <v>4052</v>
      </c>
      <c r="E277" s="12" t="s">
        <v>7</v>
      </c>
      <c r="F277" s="12" t="s">
        <v>98</v>
      </c>
      <c r="G277" s="12" t="s">
        <v>242</v>
      </c>
      <c r="H277" s="80" t="str">
        <f t="shared" si="4"/>
        <v>W</v>
      </c>
      <c r="J277" s="15"/>
      <c r="K277" s="15"/>
      <c r="L277" s="15"/>
      <c r="M277" s="15"/>
      <c r="N277" s="14" t="e">
        <f>IF(AND(B277=#REF!,C277=#REF!),LOOKUP(9.99999999999999E+307,$N$2:N276)+1,"")</f>
        <v>#REF!</v>
      </c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</row>
    <row r="278" spans="2:33" s="3" customFormat="1" ht="17.100000000000001" customHeight="1" x14ac:dyDescent="0.5">
      <c r="B278" s="34">
        <v>4</v>
      </c>
      <c r="C278" s="11">
        <v>1</v>
      </c>
      <c r="D278" s="11">
        <v>4055</v>
      </c>
      <c r="E278" s="12" t="s">
        <v>7</v>
      </c>
      <c r="F278" s="12" t="s">
        <v>100</v>
      </c>
      <c r="G278" s="12" t="s">
        <v>696</v>
      </c>
      <c r="H278" s="80" t="str">
        <f t="shared" si="4"/>
        <v>W</v>
      </c>
      <c r="J278" s="15"/>
      <c r="K278" s="15"/>
      <c r="L278" s="15"/>
      <c r="M278" s="15"/>
      <c r="N278" s="14" t="e">
        <f>IF(AND(B278=#REF!,C278=#REF!),LOOKUP(9.99999999999999E+307,$N$2:N277)+1,"")</f>
        <v>#REF!</v>
      </c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</row>
    <row r="279" spans="2:33" s="3" customFormat="1" ht="17.100000000000001" customHeight="1" x14ac:dyDescent="0.5">
      <c r="B279" s="34">
        <v>4</v>
      </c>
      <c r="C279" s="11">
        <v>1</v>
      </c>
      <c r="D279" s="11">
        <v>4057</v>
      </c>
      <c r="E279" s="12" t="s">
        <v>7</v>
      </c>
      <c r="F279" s="12" t="s">
        <v>101</v>
      </c>
      <c r="G279" s="12" t="s">
        <v>697</v>
      </c>
      <c r="H279" s="80" t="str">
        <f t="shared" si="4"/>
        <v>W</v>
      </c>
      <c r="J279" s="15"/>
      <c r="K279" s="15"/>
      <c r="L279" s="15"/>
      <c r="M279" s="15"/>
      <c r="N279" s="14" t="e">
        <f>IF(AND(B279=#REF!,C279=#REF!),LOOKUP(9.99999999999999E+307,$N$2:N278)+1,"")</f>
        <v>#REF!</v>
      </c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</row>
    <row r="280" spans="2:33" s="3" customFormat="1" ht="17.100000000000001" customHeight="1" x14ac:dyDescent="0.5">
      <c r="B280" s="34">
        <v>4</v>
      </c>
      <c r="C280" s="11">
        <v>1</v>
      </c>
      <c r="D280" s="11">
        <v>4058</v>
      </c>
      <c r="E280" s="12" t="s">
        <v>7</v>
      </c>
      <c r="F280" s="12" t="s">
        <v>102</v>
      </c>
      <c r="G280" s="12" t="s">
        <v>698</v>
      </c>
      <c r="H280" s="80" t="str">
        <f t="shared" si="4"/>
        <v>W</v>
      </c>
      <c r="J280" s="15"/>
      <c r="K280" s="15"/>
      <c r="L280" s="15"/>
      <c r="M280" s="15"/>
      <c r="N280" s="14" t="e">
        <f>IF(AND(B280=#REF!,C280=#REF!),LOOKUP(9.99999999999999E+307,$N$2:N279)+1,"")</f>
        <v>#REF!</v>
      </c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</row>
    <row r="281" spans="2:33" s="3" customFormat="1" ht="17.100000000000001" customHeight="1" x14ac:dyDescent="0.5">
      <c r="B281" s="34">
        <v>4</v>
      </c>
      <c r="C281" s="11">
        <v>1</v>
      </c>
      <c r="D281" s="11">
        <v>4059</v>
      </c>
      <c r="E281" s="12" t="s">
        <v>7</v>
      </c>
      <c r="F281" s="12" t="s">
        <v>103</v>
      </c>
      <c r="G281" s="12" t="s">
        <v>699</v>
      </c>
      <c r="H281" s="80" t="str">
        <f t="shared" si="4"/>
        <v>W</v>
      </c>
      <c r="J281" s="15"/>
      <c r="K281" s="15"/>
      <c r="L281" s="15"/>
      <c r="M281" s="15"/>
      <c r="N281" s="14" t="e">
        <f>IF(AND(B281=#REF!,C281=#REF!),LOOKUP(9.99999999999999E+307,$N$2:N280)+1,"")</f>
        <v>#REF!</v>
      </c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</row>
    <row r="282" spans="2:33" s="3" customFormat="1" ht="17.100000000000001" customHeight="1" x14ac:dyDescent="0.5">
      <c r="B282" s="34">
        <v>4</v>
      </c>
      <c r="C282" s="11">
        <v>1</v>
      </c>
      <c r="D282" s="11">
        <v>4061</v>
      </c>
      <c r="E282" s="12" t="s">
        <v>7</v>
      </c>
      <c r="F282" s="12" t="s">
        <v>104</v>
      </c>
      <c r="G282" s="12" t="s">
        <v>700</v>
      </c>
      <c r="H282" s="80" t="str">
        <f t="shared" si="4"/>
        <v>W</v>
      </c>
      <c r="J282" s="15"/>
      <c r="K282" s="15"/>
      <c r="L282" s="15"/>
      <c r="M282" s="15"/>
      <c r="N282" s="14" t="e">
        <f>IF(AND(B282=#REF!,C282=#REF!),LOOKUP(9.99999999999999E+307,$N$2:N281)+1,"")</f>
        <v>#REF!</v>
      </c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</row>
    <row r="283" spans="2:33" s="3" customFormat="1" ht="17.100000000000001" customHeight="1" x14ac:dyDescent="0.5">
      <c r="B283" s="34">
        <v>4</v>
      </c>
      <c r="C283" s="11">
        <v>1</v>
      </c>
      <c r="D283" s="11">
        <v>4073</v>
      </c>
      <c r="E283" s="12" t="s">
        <v>7</v>
      </c>
      <c r="F283" s="12" t="s">
        <v>74</v>
      </c>
      <c r="G283" s="12" t="s">
        <v>504</v>
      </c>
      <c r="H283" s="80" t="str">
        <f t="shared" si="4"/>
        <v>W</v>
      </c>
      <c r="J283" s="15"/>
      <c r="K283" s="15"/>
      <c r="L283" s="15"/>
      <c r="M283" s="15"/>
      <c r="N283" s="14" t="e">
        <f>IF(AND(B283=#REF!,C283=#REF!),LOOKUP(9.99999999999999E+307,$N$2:N282)+1,"")</f>
        <v>#REF!</v>
      </c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</row>
    <row r="284" spans="2:33" s="3" customFormat="1" ht="17.100000000000001" customHeight="1" x14ac:dyDescent="0.5">
      <c r="B284" s="34">
        <v>4</v>
      </c>
      <c r="C284" s="11">
        <v>1</v>
      </c>
      <c r="D284" s="11">
        <v>4091</v>
      </c>
      <c r="E284" s="12" t="s">
        <v>6</v>
      </c>
      <c r="F284" s="12" t="s">
        <v>168</v>
      </c>
      <c r="G284" s="12" t="s">
        <v>179</v>
      </c>
      <c r="H284" s="80" t="str">
        <f t="shared" si="4"/>
        <v>M</v>
      </c>
      <c r="J284" s="15"/>
      <c r="K284" s="15"/>
      <c r="L284" s="15"/>
      <c r="M284" s="15"/>
      <c r="N284" s="14" t="e">
        <f>IF(AND(B284=#REF!,C284=#REF!),LOOKUP(9.99999999999999E+307,$N$2:N283)+1,"")</f>
        <v>#REF!</v>
      </c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</row>
    <row r="285" spans="2:33" s="3" customFormat="1" ht="17.100000000000001" customHeight="1" x14ac:dyDescent="0.5">
      <c r="B285" s="34">
        <v>4</v>
      </c>
      <c r="C285" s="11">
        <v>1</v>
      </c>
      <c r="D285" s="11">
        <v>4272</v>
      </c>
      <c r="E285" s="12" t="s">
        <v>6</v>
      </c>
      <c r="F285" s="12" t="s">
        <v>701</v>
      </c>
      <c r="G285" s="12" t="s">
        <v>702</v>
      </c>
      <c r="H285" s="80" t="str">
        <f t="shared" si="4"/>
        <v>M</v>
      </c>
      <c r="J285" s="15"/>
      <c r="K285" s="15"/>
      <c r="L285" s="15"/>
      <c r="M285" s="15"/>
      <c r="N285" s="14" t="e">
        <f>IF(AND(B285=#REF!,C285=#REF!),LOOKUP(9.99999999999999E+307,$N$2:N284)+1,"")</f>
        <v>#REF!</v>
      </c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</row>
    <row r="286" spans="2:33" s="3" customFormat="1" ht="17.100000000000001" customHeight="1" x14ac:dyDescent="0.5">
      <c r="B286" s="34">
        <v>4</v>
      </c>
      <c r="C286" s="11">
        <v>1</v>
      </c>
      <c r="D286" s="11">
        <v>4273</v>
      </c>
      <c r="E286" s="12" t="s">
        <v>6</v>
      </c>
      <c r="F286" s="12" t="s">
        <v>703</v>
      </c>
      <c r="G286" s="12" t="s">
        <v>704</v>
      </c>
      <c r="H286" s="80" t="str">
        <f t="shared" si="4"/>
        <v>M</v>
      </c>
      <c r="J286" s="15"/>
      <c r="K286" s="15"/>
      <c r="L286" s="15"/>
      <c r="M286" s="15"/>
      <c r="N286" s="14" t="e">
        <f>IF(AND(B286=#REF!,C286=#REF!),LOOKUP(9.99999999999999E+307,$N$2:N285)+1,"")</f>
        <v>#REF!</v>
      </c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</row>
    <row r="287" spans="2:33" s="3" customFormat="1" ht="17.100000000000001" customHeight="1" x14ac:dyDescent="0.5">
      <c r="B287" s="34">
        <v>4</v>
      </c>
      <c r="C287" s="11">
        <v>1</v>
      </c>
      <c r="D287" s="11">
        <v>4274</v>
      </c>
      <c r="E287" s="12" t="s">
        <v>6</v>
      </c>
      <c r="F287" s="12" t="s">
        <v>705</v>
      </c>
      <c r="G287" s="12" t="s">
        <v>630</v>
      </c>
      <c r="H287" s="80" t="str">
        <f t="shared" si="4"/>
        <v>M</v>
      </c>
      <c r="J287" s="15"/>
      <c r="K287" s="15"/>
      <c r="L287" s="15"/>
      <c r="M287" s="15"/>
      <c r="N287" s="14" t="e">
        <f>IF(AND(B287=#REF!,C287=#REF!),LOOKUP(9.99999999999999E+307,$N$2:N286)+1,"")</f>
        <v>#REF!</v>
      </c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</row>
    <row r="288" spans="2:33" s="3" customFormat="1" ht="17.100000000000001" customHeight="1" x14ac:dyDescent="0.5">
      <c r="B288" s="34">
        <v>4</v>
      </c>
      <c r="C288" s="11">
        <v>1</v>
      </c>
      <c r="D288" s="11">
        <v>4275</v>
      </c>
      <c r="E288" s="12" t="s">
        <v>7</v>
      </c>
      <c r="F288" s="12" t="s">
        <v>706</v>
      </c>
      <c r="G288" s="12" t="s">
        <v>707</v>
      </c>
      <c r="H288" s="80" t="str">
        <f t="shared" si="4"/>
        <v>W</v>
      </c>
      <c r="J288" s="15"/>
      <c r="K288" s="15"/>
      <c r="L288" s="15"/>
      <c r="M288" s="15"/>
      <c r="N288" s="14" t="e">
        <f>IF(AND(B288=#REF!,C288=#REF!),LOOKUP(9.99999999999999E+307,$N$2:N287)+1,"")</f>
        <v>#REF!</v>
      </c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</row>
    <row r="289" spans="2:33" s="3" customFormat="1" ht="17.100000000000001" customHeight="1" x14ac:dyDescent="0.5">
      <c r="B289" s="34">
        <v>4</v>
      </c>
      <c r="C289" s="11">
        <v>1</v>
      </c>
      <c r="D289" s="11">
        <v>4276</v>
      </c>
      <c r="E289" s="12" t="s">
        <v>7</v>
      </c>
      <c r="F289" s="12" t="s">
        <v>286</v>
      </c>
      <c r="G289" s="12" t="s">
        <v>708</v>
      </c>
      <c r="H289" s="80" t="str">
        <f t="shared" si="4"/>
        <v>W</v>
      </c>
      <c r="J289" s="15"/>
      <c r="K289" s="15"/>
      <c r="L289" s="15"/>
      <c r="M289" s="15"/>
      <c r="N289" s="14" t="e">
        <f>IF(AND(B289=#REF!,C289=#REF!),LOOKUP(9.99999999999999E+307,$N$2:N288)+1,"")</f>
        <v>#REF!</v>
      </c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</row>
    <row r="290" spans="2:33" s="3" customFormat="1" ht="17.100000000000001" customHeight="1" x14ac:dyDescent="0.5">
      <c r="B290" s="34">
        <v>5</v>
      </c>
      <c r="C290" s="11">
        <v>1</v>
      </c>
      <c r="D290" s="11">
        <v>3868</v>
      </c>
      <c r="E290" s="12" t="s">
        <v>6</v>
      </c>
      <c r="F290" s="12" t="s">
        <v>105</v>
      </c>
      <c r="G290" s="12" t="s">
        <v>474</v>
      </c>
      <c r="H290" s="80" t="str">
        <f t="shared" si="4"/>
        <v>M</v>
      </c>
      <c r="J290" s="15"/>
      <c r="K290" s="15"/>
      <c r="L290" s="15"/>
      <c r="M290" s="15"/>
      <c r="N290" s="14" t="e">
        <f>IF(AND(B290=#REF!,C290=#REF!),LOOKUP(9.99999999999999E+307,$N$2:N289)+1,"")</f>
        <v>#REF!</v>
      </c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</row>
    <row r="291" spans="2:33" s="3" customFormat="1" ht="17.100000000000001" customHeight="1" x14ac:dyDescent="0.5">
      <c r="B291" s="34">
        <v>5</v>
      </c>
      <c r="C291" s="11">
        <v>1</v>
      </c>
      <c r="D291" s="11">
        <v>3877</v>
      </c>
      <c r="E291" s="12" t="s">
        <v>6</v>
      </c>
      <c r="F291" s="12" t="s">
        <v>107</v>
      </c>
      <c r="G291" s="12" t="s">
        <v>204</v>
      </c>
      <c r="H291" s="80" t="str">
        <f t="shared" si="4"/>
        <v>M</v>
      </c>
      <c r="J291" s="15"/>
      <c r="K291" s="15"/>
      <c r="L291" s="15"/>
      <c r="M291" s="15"/>
      <c r="N291" s="14" t="e">
        <f>IF(AND(B291=#REF!,C291=#REF!),LOOKUP(9.99999999999999E+307,$N$2:N290)+1,"")</f>
        <v>#REF!</v>
      </c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</row>
    <row r="292" spans="2:33" s="3" customFormat="1" ht="17.100000000000001" customHeight="1" x14ac:dyDescent="0.5">
      <c r="B292" s="34">
        <v>5</v>
      </c>
      <c r="C292" s="11">
        <v>1</v>
      </c>
      <c r="D292" s="11">
        <v>3879</v>
      </c>
      <c r="E292" s="12" t="s">
        <v>6</v>
      </c>
      <c r="F292" s="12" t="s">
        <v>108</v>
      </c>
      <c r="G292" s="12" t="s">
        <v>373</v>
      </c>
      <c r="H292" s="80" t="str">
        <f t="shared" si="4"/>
        <v>M</v>
      </c>
      <c r="J292" s="15"/>
      <c r="K292" s="15"/>
      <c r="L292" s="15"/>
      <c r="M292" s="15"/>
      <c r="N292" s="14" t="e">
        <f>IF(AND(B292=#REF!,C292=#REF!),LOOKUP(9.99999999999999E+307,$N$2:N291)+1,"")</f>
        <v>#REF!</v>
      </c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</row>
    <row r="293" spans="2:33" s="3" customFormat="1" ht="17.100000000000001" customHeight="1" x14ac:dyDescent="0.5">
      <c r="B293" s="34">
        <v>5</v>
      </c>
      <c r="C293" s="11">
        <v>1</v>
      </c>
      <c r="D293" s="11">
        <v>3880</v>
      </c>
      <c r="E293" s="12" t="s">
        <v>7</v>
      </c>
      <c r="F293" s="12" t="s">
        <v>111</v>
      </c>
      <c r="G293" s="12" t="s">
        <v>475</v>
      </c>
      <c r="H293" s="80" t="str">
        <f t="shared" si="4"/>
        <v>W</v>
      </c>
      <c r="J293" s="15"/>
      <c r="K293" s="15"/>
      <c r="L293" s="15"/>
      <c r="M293" s="15"/>
      <c r="N293" s="14" t="e">
        <f>IF(AND(B293=#REF!,C293=#REF!),LOOKUP(9.99999999999999E+307,$N$2:N292)+1,"")</f>
        <v>#REF!</v>
      </c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</row>
    <row r="294" spans="2:33" s="3" customFormat="1" ht="17.100000000000001" customHeight="1" x14ac:dyDescent="0.5">
      <c r="B294" s="34">
        <v>5</v>
      </c>
      <c r="C294" s="11">
        <v>1</v>
      </c>
      <c r="D294" s="11">
        <v>3881</v>
      </c>
      <c r="E294" s="12" t="s">
        <v>7</v>
      </c>
      <c r="F294" s="12" t="s">
        <v>112</v>
      </c>
      <c r="G294" s="12" t="s">
        <v>476</v>
      </c>
      <c r="H294" s="80" t="str">
        <f t="shared" si="4"/>
        <v>W</v>
      </c>
      <c r="J294" s="15"/>
      <c r="K294" s="15"/>
      <c r="L294" s="15"/>
      <c r="M294" s="15"/>
      <c r="N294" s="14" t="e">
        <f>IF(AND(B294=#REF!,C294=#REF!),LOOKUP(9.99999999999999E+307,$N$2:N293)+1,"")</f>
        <v>#REF!</v>
      </c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</row>
    <row r="295" spans="2:33" s="3" customFormat="1" ht="17.100000000000001" customHeight="1" x14ac:dyDescent="0.5">
      <c r="B295" s="34">
        <v>5</v>
      </c>
      <c r="C295" s="11">
        <v>1</v>
      </c>
      <c r="D295" s="11">
        <v>3884</v>
      </c>
      <c r="E295" s="12" t="s">
        <v>7</v>
      </c>
      <c r="F295" s="12" t="s">
        <v>115</v>
      </c>
      <c r="G295" s="12" t="s">
        <v>178</v>
      </c>
      <c r="H295" s="80" t="str">
        <f t="shared" si="4"/>
        <v>W</v>
      </c>
      <c r="J295" s="15"/>
      <c r="K295" s="15"/>
      <c r="L295" s="15"/>
      <c r="M295" s="15"/>
      <c r="N295" s="14" t="e">
        <f>IF(AND(B295=#REF!,C295=#REF!),LOOKUP(9.99999999999999E+307,$N$2:N294)+1,"")</f>
        <v>#REF!</v>
      </c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</row>
    <row r="296" spans="2:33" s="3" customFormat="1" ht="17.100000000000001" customHeight="1" x14ac:dyDescent="0.5">
      <c r="B296" s="34">
        <v>5</v>
      </c>
      <c r="C296" s="11">
        <v>1</v>
      </c>
      <c r="D296" s="11">
        <v>3885</v>
      </c>
      <c r="E296" s="12" t="s">
        <v>7</v>
      </c>
      <c r="F296" s="12" t="s">
        <v>117</v>
      </c>
      <c r="G296" s="12" t="s">
        <v>179</v>
      </c>
      <c r="H296" s="80" t="str">
        <f t="shared" si="4"/>
        <v>W</v>
      </c>
      <c r="J296" s="15"/>
      <c r="K296" s="15"/>
      <c r="L296" s="15"/>
      <c r="M296" s="15"/>
      <c r="N296" s="14" t="e">
        <f>IF(AND(B296=#REF!,C296=#REF!),LOOKUP(9.99999999999999E+307,$N$2:N295)+1,"")</f>
        <v>#REF!</v>
      </c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</row>
    <row r="297" spans="2:33" s="3" customFormat="1" ht="17.100000000000001" customHeight="1" x14ac:dyDescent="0.5">
      <c r="B297" s="34">
        <v>5</v>
      </c>
      <c r="C297" s="11">
        <v>1</v>
      </c>
      <c r="D297" s="11">
        <v>3886</v>
      </c>
      <c r="E297" s="12" t="s">
        <v>7</v>
      </c>
      <c r="F297" s="12" t="s">
        <v>118</v>
      </c>
      <c r="G297" s="12" t="s">
        <v>477</v>
      </c>
      <c r="H297" s="80" t="str">
        <f t="shared" si="4"/>
        <v>W</v>
      </c>
      <c r="J297" s="15"/>
      <c r="K297" s="15"/>
      <c r="L297" s="15"/>
      <c r="M297" s="15"/>
      <c r="N297" s="14" t="e">
        <f>IF(AND(B297=#REF!,C297=#REF!),LOOKUP(9.99999999999999E+307,$N$2:N296)+1,"")</f>
        <v>#REF!</v>
      </c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</row>
    <row r="298" spans="2:33" s="3" customFormat="1" ht="17.100000000000001" customHeight="1" x14ac:dyDescent="0.5">
      <c r="B298" s="34">
        <v>5</v>
      </c>
      <c r="C298" s="11">
        <v>1</v>
      </c>
      <c r="D298" s="11">
        <v>3888</v>
      </c>
      <c r="E298" s="12" t="s">
        <v>7</v>
      </c>
      <c r="F298" s="12" t="s">
        <v>121</v>
      </c>
      <c r="G298" s="12" t="s">
        <v>478</v>
      </c>
      <c r="H298" s="80" t="str">
        <f t="shared" si="4"/>
        <v>W</v>
      </c>
      <c r="J298" s="15"/>
      <c r="K298" s="15"/>
      <c r="L298" s="15"/>
      <c r="M298" s="15"/>
      <c r="N298" s="14" t="e">
        <f>IF(AND(B298=#REF!,C298=#REF!),LOOKUP(9.99999999999999E+307,$N$2:N297)+1,"")</f>
        <v>#REF!</v>
      </c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</row>
    <row r="299" spans="2:33" s="3" customFormat="1" ht="17.100000000000001" customHeight="1" x14ac:dyDescent="0.5">
      <c r="B299" s="34">
        <v>5</v>
      </c>
      <c r="C299" s="11">
        <v>1</v>
      </c>
      <c r="D299" s="11">
        <v>3891</v>
      </c>
      <c r="E299" s="12" t="s">
        <v>7</v>
      </c>
      <c r="F299" s="12" t="s">
        <v>127</v>
      </c>
      <c r="G299" s="12" t="s">
        <v>479</v>
      </c>
      <c r="H299" s="80" t="str">
        <f t="shared" si="4"/>
        <v>W</v>
      </c>
      <c r="J299" s="15"/>
      <c r="K299" s="15"/>
      <c r="L299" s="15"/>
      <c r="M299" s="15"/>
      <c r="N299" s="14" t="e">
        <f>IF(AND(B299=#REF!,C299=#REF!),LOOKUP(9.99999999999999E+307,$N$2:N298)+1,"")</f>
        <v>#REF!</v>
      </c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</row>
    <row r="300" spans="2:33" s="3" customFormat="1" ht="17.100000000000001" customHeight="1" x14ac:dyDescent="0.5">
      <c r="B300" s="34">
        <v>5</v>
      </c>
      <c r="C300" s="11">
        <v>1</v>
      </c>
      <c r="D300" s="11">
        <v>3892</v>
      </c>
      <c r="E300" s="12" t="s">
        <v>7</v>
      </c>
      <c r="F300" s="12" t="s">
        <v>128</v>
      </c>
      <c r="G300" s="12" t="s">
        <v>480</v>
      </c>
      <c r="H300" s="80" t="str">
        <f t="shared" si="4"/>
        <v>W</v>
      </c>
      <c r="J300" s="15"/>
      <c r="K300" s="15"/>
      <c r="L300" s="15"/>
      <c r="M300" s="15"/>
      <c r="N300" s="14" t="e">
        <f>IF(AND(B300=#REF!,C300=#REF!),LOOKUP(9.99999999999999E+307,$N$2:N299)+1,"")</f>
        <v>#REF!</v>
      </c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</row>
    <row r="301" spans="2:33" s="3" customFormat="1" ht="17.100000000000001" customHeight="1" x14ac:dyDescent="0.5">
      <c r="B301" s="34">
        <v>5</v>
      </c>
      <c r="C301" s="11">
        <v>1</v>
      </c>
      <c r="D301" s="11">
        <v>3914</v>
      </c>
      <c r="E301" s="12" t="s">
        <v>7</v>
      </c>
      <c r="F301" s="12" t="s">
        <v>119</v>
      </c>
      <c r="G301" s="12" t="s">
        <v>481</v>
      </c>
      <c r="H301" s="80" t="str">
        <f t="shared" si="4"/>
        <v>W</v>
      </c>
      <c r="J301" s="15"/>
      <c r="K301" s="15"/>
      <c r="L301" s="15"/>
      <c r="M301" s="15"/>
      <c r="N301" s="14" t="e">
        <f>IF(AND(B301=#REF!,C301=#REF!),LOOKUP(9.99999999999999E+307,$N$2:N300)+1,"")</f>
        <v>#REF!</v>
      </c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</row>
    <row r="302" spans="2:33" s="3" customFormat="1" ht="17.100000000000001" customHeight="1" x14ac:dyDescent="0.5">
      <c r="B302" s="34">
        <v>5</v>
      </c>
      <c r="C302" s="11">
        <v>1</v>
      </c>
      <c r="D302" s="11">
        <v>3922</v>
      </c>
      <c r="E302" s="12" t="s">
        <v>7</v>
      </c>
      <c r="F302" s="12" t="s">
        <v>126</v>
      </c>
      <c r="G302" s="12" t="s">
        <v>482</v>
      </c>
      <c r="H302" s="80" t="str">
        <f t="shared" si="4"/>
        <v>W</v>
      </c>
      <c r="J302" s="15"/>
      <c r="K302" s="15"/>
      <c r="L302" s="15"/>
      <c r="M302" s="15"/>
      <c r="N302" s="14" t="e">
        <f>IF(AND(B302=#REF!,C302=#REF!),LOOKUP(9.99999999999999E+307,$N$2:N301)+1,"")</f>
        <v>#REF!</v>
      </c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</row>
    <row r="303" spans="2:33" s="3" customFormat="1" ht="17.100000000000001" customHeight="1" x14ac:dyDescent="0.5">
      <c r="B303" s="34">
        <v>5</v>
      </c>
      <c r="C303" s="11">
        <v>1</v>
      </c>
      <c r="D303" s="11">
        <v>3924</v>
      </c>
      <c r="E303" s="12" t="s">
        <v>7</v>
      </c>
      <c r="F303" s="12" t="s">
        <v>129</v>
      </c>
      <c r="G303" s="12" t="s">
        <v>483</v>
      </c>
      <c r="H303" s="80" t="str">
        <f t="shared" si="4"/>
        <v>W</v>
      </c>
      <c r="J303" s="15"/>
      <c r="K303" s="15"/>
      <c r="L303" s="15"/>
      <c r="M303" s="15"/>
      <c r="N303" s="14" t="e">
        <f>IF(AND(B303=#REF!,C303=#REF!),LOOKUP(9.99999999999999E+307,$N$2:N302)+1,"")</f>
        <v>#REF!</v>
      </c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</row>
    <row r="304" spans="2:33" s="3" customFormat="1" ht="17.100000000000001" customHeight="1" x14ac:dyDescent="0.5">
      <c r="B304" s="34">
        <v>5</v>
      </c>
      <c r="C304" s="11">
        <v>1</v>
      </c>
      <c r="D304" s="11">
        <v>3929</v>
      </c>
      <c r="E304" s="12" t="s">
        <v>6</v>
      </c>
      <c r="F304" s="12" t="s">
        <v>131</v>
      </c>
      <c r="G304" s="12" t="s">
        <v>484</v>
      </c>
      <c r="H304" s="80" t="str">
        <f t="shared" si="4"/>
        <v>M</v>
      </c>
      <c r="J304" s="15"/>
      <c r="K304" s="15"/>
      <c r="L304" s="15"/>
      <c r="M304" s="15"/>
      <c r="N304" s="14" t="e">
        <f>IF(AND(B304=#REF!,C304=#REF!),LOOKUP(9.99999999999999E+307,$N$2:N303)+1,"")</f>
        <v>#REF!</v>
      </c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</row>
    <row r="305" spans="2:33" s="3" customFormat="1" ht="17.100000000000001" customHeight="1" x14ac:dyDescent="0.5">
      <c r="B305" s="34">
        <v>5</v>
      </c>
      <c r="C305" s="11">
        <v>1</v>
      </c>
      <c r="D305" s="11">
        <v>3935</v>
      </c>
      <c r="E305" s="12" t="s">
        <v>6</v>
      </c>
      <c r="F305" s="12" t="s">
        <v>485</v>
      </c>
      <c r="G305" s="12" t="s">
        <v>486</v>
      </c>
      <c r="H305" s="80" t="str">
        <f t="shared" si="4"/>
        <v>M</v>
      </c>
      <c r="J305" s="15"/>
      <c r="K305" s="15"/>
      <c r="L305" s="15"/>
      <c r="M305" s="15"/>
      <c r="N305" s="14" t="e">
        <f>IF(AND(B305=#REF!,C305=#REF!),LOOKUP(9.99999999999999E+307,$N$2:N304)+1,"")</f>
        <v>#REF!</v>
      </c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</row>
    <row r="306" spans="2:33" s="3" customFormat="1" ht="17.100000000000001" customHeight="1" x14ac:dyDescent="0.5">
      <c r="B306" s="34">
        <v>5</v>
      </c>
      <c r="C306" s="11">
        <v>1</v>
      </c>
      <c r="D306" s="11">
        <v>3937</v>
      </c>
      <c r="E306" s="12" t="s">
        <v>6</v>
      </c>
      <c r="F306" s="12" t="s">
        <v>133</v>
      </c>
      <c r="G306" s="12" t="s">
        <v>487</v>
      </c>
      <c r="H306" s="80" t="str">
        <f t="shared" si="4"/>
        <v>M</v>
      </c>
      <c r="J306" s="15"/>
      <c r="K306" s="15"/>
      <c r="L306" s="15"/>
      <c r="M306" s="15"/>
      <c r="N306" s="14" t="e">
        <f>IF(AND(B306=#REF!,C306=#REF!),LOOKUP(9.99999999999999E+307,$N$2:N305)+1,"")</f>
        <v>#REF!</v>
      </c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</row>
    <row r="307" spans="2:33" s="3" customFormat="1" ht="17.100000000000001" customHeight="1" x14ac:dyDescent="0.5">
      <c r="B307" s="34">
        <v>5</v>
      </c>
      <c r="C307" s="11">
        <v>1</v>
      </c>
      <c r="D307" s="11">
        <v>3941</v>
      </c>
      <c r="E307" s="12" t="s">
        <v>7</v>
      </c>
      <c r="F307" s="12" t="s">
        <v>136</v>
      </c>
      <c r="G307" s="12" t="s">
        <v>488</v>
      </c>
      <c r="H307" s="80" t="str">
        <f t="shared" si="4"/>
        <v>W</v>
      </c>
      <c r="J307" s="15"/>
      <c r="K307" s="15"/>
      <c r="L307" s="15"/>
      <c r="M307" s="15"/>
      <c r="N307" s="14" t="e">
        <f>IF(AND(B307=#REF!,C307=#REF!),LOOKUP(9.99999999999999E+307,$N$2:N306)+1,"")</f>
        <v>#REF!</v>
      </c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</row>
    <row r="308" spans="2:33" s="3" customFormat="1" ht="17.100000000000001" customHeight="1" x14ac:dyDescent="0.5">
      <c r="B308" s="34">
        <v>5</v>
      </c>
      <c r="C308" s="11">
        <v>1</v>
      </c>
      <c r="D308" s="11">
        <v>3943</v>
      </c>
      <c r="E308" s="12" t="s">
        <v>7</v>
      </c>
      <c r="F308" s="12" t="s">
        <v>114</v>
      </c>
      <c r="G308" s="12" t="s">
        <v>421</v>
      </c>
      <c r="H308" s="80" t="str">
        <f t="shared" si="4"/>
        <v>W</v>
      </c>
      <c r="J308" s="15"/>
      <c r="K308" s="15"/>
      <c r="L308" s="15"/>
      <c r="M308" s="15"/>
      <c r="N308" s="14" t="e">
        <f>IF(AND(B308=#REF!,C308=#REF!),LOOKUP(9.99999999999999E+307,$N$2:N307)+1,"")</f>
        <v>#REF!</v>
      </c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</row>
    <row r="309" spans="2:33" s="3" customFormat="1" ht="17.100000000000001" customHeight="1" x14ac:dyDescent="0.5">
      <c r="B309" s="34">
        <v>5</v>
      </c>
      <c r="C309" s="11">
        <v>1</v>
      </c>
      <c r="D309" s="11">
        <v>3950</v>
      </c>
      <c r="E309" s="12" t="s">
        <v>7</v>
      </c>
      <c r="F309" s="12" t="s">
        <v>139</v>
      </c>
      <c r="G309" s="12" t="s">
        <v>257</v>
      </c>
      <c r="H309" s="80" t="str">
        <f t="shared" si="4"/>
        <v>W</v>
      </c>
      <c r="J309" s="15"/>
      <c r="K309" s="15"/>
      <c r="L309" s="15"/>
      <c r="M309" s="15"/>
      <c r="N309" s="14" t="e">
        <f>IF(AND(B309=#REF!,C309=#REF!),LOOKUP(9.99999999999999E+307,$N$2:N308)+1,"")</f>
        <v>#REF!</v>
      </c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</row>
    <row r="310" spans="2:33" s="3" customFormat="1" ht="17.100000000000001" customHeight="1" x14ac:dyDescent="0.5">
      <c r="B310" s="34">
        <v>5</v>
      </c>
      <c r="C310" s="11">
        <v>1</v>
      </c>
      <c r="D310" s="11">
        <v>4165</v>
      </c>
      <c r="E310" s="12" t="s">
        <v>6</v>
      </c>
      <c r="F310" s="12" t="s">
        <v>489</v>
      </c>
      <c r="G310" s="12" t="s">
        <v>490</v>
      </c>
      <c r="H310" s="80" t="str">
        <f t="shared" si="4"/>
        <v>M</v>
      </c>
      <c r="J310" s="15"/>
      <c r="K310" s="15"/>
      <c r="L310" s="15"/>
      <c r="M310" s="15"/>
      <c r="N310" s="14" t="e">
        <f>IF(AND(B310=#REF!,C310=#REF!),LOOKUP(9.99999999999999E+307,$N$2:N309)+1,"")</f>
        <v>#REF!</v>
      </c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</row>
    <row r="311" spans="2:33" s="3" customFormat="1" ht="17.100000000000001" customHeight="1" x14ac:dyDescent="0.5">
      <c r="B311" s="34">
        <v>5</v>
      </c>
      <c r="C311" s="11">
        <v>1</v>
      </c>
      <c r="D311" s="11">
        <v>4256</v>
      </c>
      <c r="E311" s="12" t="s">
        <v>6</v>
      </c>
      <c r="F311" s="12" t="s">
        <v>491</v>
      </c>
      <c r="G311" s="12" t="s">
        <v>492</v>
      </c>
      <c r="H311" s="80" t="str">
        <f t="shared" si="4"/>
        <v>M</v>
      </c>
      <c r="J311" s="15"/>
      <c r="K311" s="15"/>
      <c r="L311" s="15"/>
      <c r="M311" s="15"/>
      <c r="N311" s="14" t="e">
        <f>IF(AND(B311=#REF!,C311=#REF!),LOOKUP(9.99999999999999E+307,$N$2:N310)+1,"")</f>
        <v>#REF!</v>
      </c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</row>
    <row r="312" spans="2:33" s="3" customFormat="1" ht="17.100000000000001" customHeight="1" x14ac:dyDescent="0.5">
      <c r="B312" s="34">
        <v>5</v>
      </c>
      <c r="C312" s="11">
        <v>2</v>
      </c>
      <c r="D312" s="11">
        <v>3777</v>
      </c>
      <c r="E312" s="12" t="s">
        <v>7</v>
      </c>
      <c r="F312" s="12" t="s">
        <v>157</v>
      </c>
      <c r="G312" s="12" t="s">
        <v>292</v>
      </c>
      <c r="H312" s="80" t="str">
        <f t="shared" si="4"/>
        <v>W</v>
      </c>
      <c r="J312" s="15"/>
      <c r="K312" s="15"/>
      <c r="L312" s="15"/>
      <c r="M312" s="15"/>
      <c r="N312" s="14" t="e">
        <f>IF(AND(B312=#REF!,C312=#REF!),LOOKUP(9.99999999999999E+307,$N$2:N311)+1,"")</f>
        <v>#REF!</v>
      </c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</row>
    <row r="313" spans="2:33" s="3" customFormat="1" ht="17.100000000000001" customHeight="1" x14ac:dyDescent="0.5">
      <c r="B313" s="34">
        <v>5</v>
      </c>
      <c r="C313" s="11">
        <v>2</v>
      </c>
      <c r="D313" s="11">
        <v>3872</v>
      </c>
      <c r="E313" s="12" t="s">
        <v>6</v>
      </c>
      <c r="F313" s="12" t="s">
        <v>106</v>
      </c>
      <c r="G313" s="12" t="s">
        <v>303</v>
      </c>
      <c r="H313" s="80" t="str">
        <f t="shared" si="4"/>
        <v>M</v>
      </c>
      <c r="J313" s="15"/>
      <c r="K313" s="15"/>
      <c r="L313" s="15"/>
      <c r="M313" s="15"/>
      <c r="N313" s="14" t="e">
        <f>IF(AND(B313=#REF!,C313=#REF!),LOOKUP(9.99999999999999E+307,$N$2:N312)+1,"")</f>
        <v>#REF!</v>
      </c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</row>
    <row r="314" spans="2:33" s="3" customFormat="1" ht="17.100000000000001" customHeight="1" x14ac:dyDescent="0.5">
      <c r="B314" s="34">
        <v>5</v>
      </c>
      <c r="C314" s="11">
        <v>2</v>
      </c>
      <c r="D314" s="11">
        <v>3876</v>
      </c>
      <c r="E314" s="12" t="s">
        <v>6</v>
      </c>
      <c r="F314" s="12" t="s">
        <v>132</v>
      </c>
      <c r="G314" s="12" t="s">
        <v>493</v>
      </c>
      <c r="H314" s="80" t="str">
        <f t="shared" si="4"/>
        <v>M</v>
      </c>
      <c r="J314" s="15"/>
      <c r="K314" s="15"/>
      <c r="L314" s="15"/>
      <c r="M314" s="15"/>
      <c r="N314" s="14" t="e">
        <f>IF(AND(B314=#REF!,C314=#REF!),LOOKUP(9.99999999999999E+307,$N$2:N313)+1,"")</f>
        <v>#REF!</v>
      </c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</row>
    <row r="315" spans="2:33" s="3" customFormat="1" ht="17.100000000000001" customHeight="1" x14ac:dyDescent="0.5">
      <c r="B315" s="34">
        <v>5</v>
      </c>
      <c r="C315" s="11">
        <v>2</v>
      </c>
      <c r="D315" s="11">
        <v>3889</v>
      </c>
      <c r="E315" s="12" t="s">
        <v>7</v>
      </c>
      <c r="F315" s="12" t="s">
        <v>125</v>
      </c>
      <c r="G315" s="12" t="s">
        <v>494</v>
      </c>
      <c r="H315" s="80" t="str">
        <f t="shared" si="4"/>
        <v>W</v>
      </c>
      <c r="J315" s="15"/>
      <c r="K315" s="15"/>
      <c r="L315" s="15"/>
      <c r="M315" s="15"/>
      <c r="N315" s="14" t="e">
        <f>IF(AND(B315=#REF!,C315=#REF!),LOOKUP(9.99999999999999E+307,$N$2:N314)+1,"")</f>
        <v>#REF!</v>
      </c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</row>
    <row r="316" spans="2:33" s="3" customFormat="1" ht="17.100000000000001" customHeight="1" x14ac:dyDescent="0.5">
      <c r="B316" s="34">
        <v>5</v>
      </c>
      <c r="C316" s="11">
        <v>2</v>
      </c>
      <c r="D316" s="11">
        <v>3906</v>
      </c>
      <c r="E316" s="12" t="s">
        <v>6</v>
      </c>
      <c r="F316" s="12" t="s">
        <v>109</v>
      </c>
      <c r="G316" s="12" t="s">
        <v>495</v>
      </c>
      <c r="H316" s="80" t="str">
        <f t="shared" si="4"/>
        <v>M</v>
      </c>
      <c r="J316" s="15"/>
      <c r="K316" s="15"/>
      <c r="L316" s="15"/>
      <c r="M316" s="15"/>
      <c r="N316" s="14" t="e">
        <f>IF(AND(B316=#REF!,C316=#REF!),LOOKUP(9.99999999999999E+307,$N$2:N315)+1,"")</f>
        <v>#REF!</v>
      </c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</row>
    <row r="317" spans="2:33" s="3" customFormat="1" ht="17.100000000000001" customHeight="1" x14ac:dyDescent="0.5">
      <c r="B317" s="34">
        <v>5</v>
      </c>
      <c r="C317" s="11">
        <v>2</v>
      </c>
      <c r="D317" s="11">
        <v>3907</v>
      </c>
      <c r="E317" s="12" t="s">
        <v>6</v>
      </c>
      <c r="F317" s="12" t="s">
        <v>110</v>
      </c>
      <c r="G317" s="12" t="s">
        <v>496</v>
      </c>
      <c r="H317" s="80" t="str">
        <f t="shared" si="4"/>
        <v>M</v>
      </c>
      <c r="J317" s="15"/>
      <c r="K317" s="15"/>
      <c r="L317" s="15"/>
      <c r="M317" s="15"/>
      <c r="N317" s="14" t="e">
        <f>IF(AND(B317=#REF!,C317=#REF!),LOOKUP(9.99999999999999E+307,$N$2:N316)+1,"")</f>
        <v>#REF!</v>
      </c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</row>
    <row r="318" spans="2:33" s="3" customFormat="1" ht="17.100000000000001" customHeight="1" x14ac:dyDescent="0.5">
      <c r="B318" s="34">
        <v>5</v>
      </c>
      <c r="C318" s="11">
        <v>2</v>
      </c>
      <c r="D318" s="11">
        <v>3909</v>
      </c>
      <c r="E318" s="12" t="s">
        <v>7</v>
      </c>
      <c r="F318" s="12" t="s">
        <v>140</v>
      </c>
      <c r="G318" s="12" t="s">
        <v>497</v>
      </c>
      <c r="H318" s="80" t="str">
        <f t="shared" si="4"/>
        <v>W</v>
      </c>
      <c r="J318" s="15"/>
      <c r="K318" s="15"/>
      <c r="L318" s="15"/>
      <c r="M318" s="15"/>
      <c r="N318" s="14" t="e">
        <f>IF(AND(B318=#REF!,C318=#REF!),LOOKUP(9.99999999999999E+307,$N$2:N317)+1,"")</f>
        <v>#REF!</v>
      </c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</row>
    <row r="319" spans="2:33" s="3" customFormat="1" ht="17.100000000000001" customHeight="1" x14ac:dyDescent="0.5">
      <c r="B319" s="34">
        <v>5</v>
      </c>
      <c r="C319" s="11">
        <v>2</v>
      </c>
      <c r="D319" s="11">
        <v>3910</v>
      </c>
      <c r="E319" s="12" t="s">
        <v>7</v>
      </c>
      <c r="F319" s="12" t="s">
        <v>498</v>
      </c>
      <c r="G319" s="12" t="s">
        <v>499</v>
      </c>
      <c r="H319" s="80" t="str">
        <f t="shared" si="4"/>
        <v>W</v>
      </c>
      <c r="J319" s="15"/>
      <c r="K319" s="15"/>
      <c r="L319" s="15"/>
      <c r="M319" s="15"/>
      <c r="N319" s="14" t="e">
        <f>IF(AND(B319=#REF!,C319=#REF!),LOOKUP(9.99999999999999E+307,$N$2:N318)+1,"")</f>
        <v>#REF!</v>
      </c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</row>
    <row r="320" spans="2:33" s="3" customFormat="1" ht="17.100000000000001" customHeight="1" x14ac:dyDescent="0.5">
      <c r="B320" s="34">
        <v>5</v>
      </c>
      <c r="C320" s="11">
        <v>2</v>
      </c>
      <c r="D320" s="11">
        <v>3912</v>
      </c>
      <c r="E320" s="12" t="s">
        <v>7</v>
      </c>
      <c r="F320" s="12" t="s">
        <v>137</v>
      </c>
      <c r="G320" s="12" t="s">
        <v>381</v>
      </c>
      <c r="H320" s="80" t="str">
        <f t="shared" si="4"/>
        <v>W</v>
      </c>
      <c r="J320" s="15"/>
      <c r="K320" s="15"/>
      <c r="L320" s="15"/>
      <c r="M320" s="15"/>
      <c r="N320" s="14" t="e">
        <f>IF(AND(B320=#REF!,C320=#REF!),LOOKUP(9.99999999999999E+307,$N$2:N319)+1,"")</f>
        <v>#REF!</v>
      </c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</row>
    <row r="321" spans="2:33" s="3" customFormat="1" ht="17.100000000000001" customHeight="1" x14ac:dyDescent="0.5">
      <c r="B321" s="34">
        <v>5</v>
      </c>
      <c r="C321" s="11">
        <v>2</v>
      </c>
      <c r="D321" s="11">
        <v>3917</v>
      </c>
      <c r="E321" s="12" t="s">
        <v>7</v>
      </c>
      <c r="F321" s="12" t="s">
        <v>120</v>
      </c>
      <c r="G321" s="12" t="s">
        <v>257</v>
      </c>
      <c r="H321" s="80" t="str">
        <f t="shared" si="4"/>
        <v>W</v>
      </c>
      <c r="J321" s="15"/>
      <c r="K321" s="15"/>
      <c r="L321" s="15"/>
      <c r="M321" s="15"/>
      <c r="N321" s="14" t="e">
        <f>IF(AND(B321=#REF!,C321=#REF!),LOOKUP(9.99999999999999E+307,$N$2:N320)+1,"")</f>
        <v>#REF!</v>
      </c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</row>
    <row r="322" spans="2:33" s="3" customFormat="1" ht="17.100000000000001" customHeight="1" x14ac:dyDescent="0.5">
      <c r="B322" s="34">
        <v>5</v>
      </c>
      <c r="C322" s="11">
        <v>2</v>
      </c>
      <c r="D322" s="11">
        <v>3918</v>
      </c>
      <c r="E322" s="12" t="s">
        <v>7</v>
      </c>
      <c r="F322" s="12" t="s">
        <v>122</v>
      </c>
      <c r="G322" s="12" t="s">
        <v>500</v>
      </c>
      <c r="H322" s="80" t="str">
        <f t="shared" si="4"/>
        <v>W</v>
      </c>
      <c r="J322" s="15"/>
      <c r="K322" s="15"/>
      <c r="L322" s="15"/>
      <c r="M322" s="15"/>
      <c r="N322" s="14" t="e">
        <f>IF(AND(B322=#REF!,C322=#REF!),LOOKUP(9.99999999999999E+307,$N$2:N321)+1,"")</f>
        <v>#REF!</v>
      </c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</row>
    <row r="323" spans="2:33" s="3" customFormat="1" ht="17.100000000000001" customHeight="1" x14ac:dyDescent="0.5">
      <c r="B323" s="34">
        <v>5</v>
      </c>
      <c r="C323" s="11">
        <v>2</v>
      </c>
      <c r="D323" s="11">
        <v>3919</v>
      </c>
      <c r="E323" s="12" t="s">
        <v>7</v>
      </c>
      <c r="F323" s="12" t="s">
        <v>123</v>
      </c>
      <c r="G323" s="12" t="s">
        <v>501</v>
      </c>
      <c r="H323" s="80" t="str">
        <f t="shared" si="4"/>
        <v>W</v>
      </c>
      <c r="J323" s="15"/>
      <c r="K323" s="15"/>
      <c r="L323" s="15"/>
      <c r="M323" s="15"/>
      <c r="N323" s="14" t="e">
        <f>IF(AND(B323=#REF!,C323=#REF!),LOOKUP(9.99999999999999E+307,$N$2:N322)+1,"")</f>
        <v>#REF!</v>
      </c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</row>
    <row r="324" spans="2:33" s="3" customFormat="1" ht="17.100000000000001" customHeight="1" x14ac:dyDescent="0.5">
      <c r="B324" s="34">
        <v>5</v>
      </c>
      <c r="C324" s="11">
        <v>2</v>
      </c>
      <c r="D324" s="11">
        <v>3920</v>
      </c>
      <c r="E324" s="12" t="s">
        <v>7</v>
      </c>
      <c r="F324" s="12" t="s">
        <v>124</v>
      </c>
      <c r="G324" s="12" t="s">
        <v>494</v>
      </c>
      <c r="H324" s="80" t="str">
        <f t="shared" ref="H324:H387" si="5">IF(E324="","",IF(E324="เด็กชาย","M",IF(E324="นาย","M","W")))</f>
        <v>W</v>
      </c>
      <c r="J324" s="15"/>
      <c r="K324" s="15"/>
      <c r="L324" s="15"/>
      <c r="M324" s="15"/>
      <c r="N324" s="14" t="e">
        <f>IF(AND(B324=#REF!,C324=#REF!),LOOKUP(9.99999999999999E+307,$N$2:N323)+1,"")</f>
        <v>#REF!</v>
      </c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</row>
    <row r="325" spans="2:33" s="3" customFormat="1" ht="17.100000000000001" customHeight="1" x14ac:dyDescent="0.5">
      <c r="B325" s="34">
        <v>5</v>
      </c>
      <c r="C325" s="11">
        <v>2</v>
      </c>
      <c r="D325" s="11">
        <v>3939</v>
      </c>
      <c r="E325" s="12" t="s">
        <v>6</v>
      </c>
      <c r="F325" s="12" t="s">
        <v>134</v>
      </c>
      <c r="G325" s="12" t="s">
        <v>502</v>
      </c>
      <c r="H325" s="80" t="str">
        <f t="shared" si="5"/>
        <v>M</v>
      </c>
      <c r="J325" s="15"/>
      <c r="K325" s="15"/>
      <c r="L325" s="15"/>
      <c r="M325" s="15"/>
      <c r="N325" s="14" t="e">
        <f>IF(AND(B325=#REF!,C325=#REF!),LOOKUP(9.99999999999999E+307,$N$2:N324)+1,"")</f>
        <v>#REF!</v>
      </c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</row>
    <row r="326" spans="2:33" s="3" customFormat="1" ht="17.100000000000001" customHeight="1" x14ac:dyDescent="0.5">
      <c r="B326" s="34">
        <v>5</v>
      </c>
      <c r="C326" s="11">
        <v>2</v>
      </c>
      <c r="D326" s="11">
        <v>3942</v>
      </c>
      <c r="E326" s="12" t="s">
        <v>7</v>
      </c>
      <c r="F326" s="12" t="s">
        <v>113</v>
      </c>
      <c r="G326" s="12" t="s">
        <v>503</v>
      </c>
      <c r="H326" s="80" t="str">
        <f t="shared" si="5"/>
        <v>W</v>
      </c>
      <c r="J326" s="15"/>
      <c r="K326" s="15"/>
      <c r="L326" s="15"/>
      <c r="M326" s="15"/>
      <c r="N326" s="14" t="e">
        <f>IF(AND(B326=#REF!,C326=#REF!),LOOKUP(9.99999999999999E+307,$N$2:N325)+1,"")</f>
        <v>#REF!</v>
      </c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</row>
    <row r="327" spans="2:33" s="3" customFormat="1" ht="17.100000000000001" customHeight="1" x14ac:dyDescent="0.5">
      <c r="B327" s="34">
        <v>5</v>
      </c>
      <c r="C327" s="11">
        <v>2</v>
      </c>
      <c r="D327" s="11">
        <v>3944</v>
      </c>
      <c r="E327" s="12" t="s">
        <v>7</v>
      </c>
      <c r="F327" s="12" t="s">
        <v>116</v>
      </c>
      <c r="G327" s="12" t="s">
        <v>504</v>
      </c>
      <c r="H327" s="80" t="str">
        <f t="shared" si="5"/>
        <v>W</v>
      </c>
      <c r="J327" s="15"/>
      <c r="K327" s="15"/>
      <c r="L327" s="15"/>
      <c r="M327" s="15"/>
      <c r="N327" s="14" t="e">
        <f>IF(AND(B327=#REF!,C327=#REF!),LOOKUP(9.99999999999999E+307,$N$2:N326)+1,"")</f>
        <v>#REF!</v>
      </c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</row>
    <row r="328" spans="2:33" s="3" customFormat="1" ht="17.100000000000001" customHeight="1" x14ac:dyDescent="0.5">
      <c r="B328" s="34">
        <v>5</v>
      </c>
      <c r="C328" s="11">
        <v>2</v>
      </c>
      <c r="D328" s="11">
        <v>3948</v>
      </c>
      <c r="E328" s="12" t="s">
        <v>7</v>
      </c>
      <c r="F328" s="12" t="s">
        <v>138</v>
      </c>
      <c r="G328" s="12" t="s">
        <v>505</v>
      </c>
      <c r="H328" s="80" t="str">
        <f t="shared" si="5"/>
        <v>W</v>
      </c>
      <c r="J328" s="15"/>
      <c r="K328" s="15"/>
      <c r="L328" s="15"/>
      <c r="M328" s="15"/>
      <c r="N328" s="14" t="e">
        <f>IF(AND(B328=#REF!,C328=#REF!),LOOKUP(9.99999999999999E+307,$N$2:N327)+1,"")</f>
        <v>#REF!</v>
      </c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</row>
    <row r="329" spans="2:33" s="3" customFormat="1" ht="17.100000000000001" customHeight="1" x14ac:dyDescent="0.5">
      <c r="B329" s="34">
        <v>5</v>
      </c>
      <c r="C329" s="11">
        <v>2</v>
      </c>
      <c r="D329" s="11">
        <v>3955</v>
      </c>
      <c r="E329" s="12" t="s">
        <v>7</v>
      </c>
      <c r="F329" s="12" t="s">
        <v>130</v>
      </c>
      <c r="G329" s="12" t="s">
        <v>506</v>
      </c>
      <c r="H329" s="80" t="str">
        <f t="shared" si="5"/>
        <v>W</v>
      </c>
      <c r="J329" s="15"/>
      <c r="K329" s="15"/>
      <c r="L329" s="15"/>
      <c r="M329" s="15"/>
      <c r="N329" s="14" t="e">
        <f>IF(AND(B329=#REF!,C329=#REF!),LOOKUP(9.99999999999999E+307,$N$2:N328)+1,"")</f>
        <v>#REF!</v>
      </c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</row>
    <row r="330" spans="2:33" s="3" customFormat="1" ht="17.100000000000001" customHeight="1" x14ac:dyDescent="0.5">
      <c r="B330" s="34">
        <v>5</v>
      </c>
      <c r="C330" s="11">
        <v>2</v>
      </c>
      <c r="D330" s="11">
        <v>4073</v>
      </c>
      <c r="E330" s="12" t="s">
        <v>7</v>
      </c>
      <c r="F330" s="12" t="s">
        <v>135</v>
      </c>
      <c r="G330" s="12" t="s">
        <v>507</v>
      </c>
      <c r="H330" s="80" t="str">
        <f t="shared" si="5"/>
        <v>W</v>
      </c>
      <c r="J330" s="15"/>
      <c r="K330" s="15"/>
      <c r="L330" s="15"/>
      <c r="M330" s="15"/>
      <c r="N330" s="14" t="e">
        <f>IF(AND(B330=#REF!,C330=#REF!),LOOKUP(9.99999999999999E+307,$N$2:N329)+1,"")</f>
        <v>#REF!</v>
      </c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</row>
    <row r="331" spans="2:33" s="3" customFormat="1" ht="17.100000000000001" customHeight="1" x14ac:dyDescent="0.5">
      <c r="B331" s="34">
        <v>5</v>
      </c>
      <c r="C331" s="11">
        <v>2</v>
      </c>
      <c r="D331" s="11">
        <v>4163</v>
      </c>
      <c r="E331" s="12" t="s">
        <v>7</v>
      </c>
      <c r="F331" s="12" t="s">
        <v>86</v>
      </c>
      <c r="G331" s="12" t="s">
        <v>508</v>
      </c>
      <c r="H331" s="80" t="str">
        <f t="shared" si="5"/>
        <v>W</v>
      </c>
      <c r="J331" s="15"/>
      <c r="K331" s="15"/>
      <c r="L331" s="15"/>
      <c r="M331" s="15"/>
      <c r="N331" s="14" t="e">
        <f>IF(AND(B331=#REF!,C331=#REF!),LOOKUP(9.99999999999999E+307,$N$2:N330)+1,"")</f>
        <v>#REF!</v>
      </c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</row>
    <row r="332" spans="2:33" s="3" customFormat="1" ht="17.100000000000001" customHeight="1" x14ac:dyDescent="0.5">
      <c r="B332" s="34">
        <v>5</v>
      </c>
      <c r="C332" s="11">
        <v>2</v>
      </c>
      <c r="D332" s="11">
        <v>4250</v>
      </c>
      <c r="E332" s="22" t="s">
        <v>7</v>
      </c>
      <c r="F332" s="12" t="s">
        <v>509</v>
      </c>
      <c r="G332" s="35" t="s">
        <v>510</v>
      </c>
      <c r="H332" s="80" t="str">
        <f t="shared" si="5"/>
        <v>W</v>
      </c>
      <c r="J332" s="15"/>
      <c r="K332" s="15"/>
      <c r="L332" s="15"/>
      <c r="M332" s="15"/>
      <c r="N332" s="14" t="e">
        <f>IF(AND(B332=#REF!,C332=#REF!),LOOKUP(9.99999999999999E+307,$N$2:N331)+1,"")</f>
        <v>#REF!</v>
      </c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</row>
    <row r="333" spans="2:33" s="3" customFormat="1" ht="17.100000000000001" customHeight="1" x14ac:dyDescent="0.5">
      <c r="B333" s="34">
        <v>5</v>
      </c>
      <c r="C333" s="11">
        <v>2</v>
      </c>
      <c r="D333" s="11">
        <v>4255</v>
      </c>
      <c r="E333" s="22" t="s">
        <v>6</v>
      </c>
      <c r="F333" s="12" t="s">
        <v>511</v>
      </c>
      <c r="G333" s="35" t="s">
        <v>392</v>
      </c>
      <c r="H333" s="80" t="str">
        <f t="shared" si="5"/>
        <v>M</v>
      </c>
      <c r="J333" s="15"/>
      <c r="K333" s="15"/>
      <c r="L333" s="15"/>
      <c r="M333" s="15"/>
      <c r="N333" s="14" t="e">
        <f>IF(AND(B333=#REF!,C333=#REF!),LOOKUP(9.99999999999999E+307,$N$2:N332)+1,"")</f>
        <v>#REF!</v>
      </c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</row>
    <row r="334" spans="2:33" s="3" customFormat="1" ht="17.100000000000001" customHeight="1" x14ac:dyDescent="0.5">
      <c r="B334" s="34">
        <v>6</v>
      </c>
      <c r="C334" s="11">
        <v>1</v>
      </c>
      <c r="D334" s="11">
        <v>3756</v>
      </c>
      <c r="E334" s="22" t="s">
        <v>6</v>
      </c>
      <c r="F334" s="12" t="s">
        <v>297</v>
      </c>
      <c r="G334" s="35" t="s">
        <v>298</v>
      </c>
      <c r="H334" s="80" t="str">
        <f t="shared" si="5"/>
        <v>M</v>
      </c>
      <c r="J334" s="15"/>
      <c r="K334" s="15"/>
      <c r="L334" s="15"/>
      <c r="M334" s="15"/>
      <c r="N334" s="14" t="e">
        <f>IF(AND(B334=#REF!,C334=#REF!),LOOKUP(9.99999999999999E+307,$N$2:N333)+1,"")</f>
        <v>#REF!</v>
      </c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</row>
    <row r="335" spans="2:33" s="3" customFormat="1" ht="17.100000000000001" customHeight="1" x14ac:dyDescent="0.5">
      <c r="B335" s="34">
        <v>6</v>
      </c>
      <c r="C335" s="11">
        <v>1</v>
      </c>
      <c r="D335" s="11">
        <v>3758</v>
      </c>
      <c r="E335" s="22" t="s">
        <v>6</v>
      </c>
      <c r="F335" s="12" t="s">
        <v>142</v>
      </c>
      <c r="G335" s="35" t="s">
        <v>299</v>
      </c>
      <c r="H335" s="80" t="str">
        <f t="shared" si="5"/>
        <v>M</v>
      </c>
      <c r="J335" s="15"/>
      <c r="K335" s="15"/>
      <c r="L335" s="15"/>
      <c r="M335" s="15"/>
      <c r="N335" s="14" t="e">
        <f>IF(AND(B335=#REF!,C335=#REF!),LOOKUP(9.99999999999999E+307,$N$2:N334)+1,"")</f>
        <v>#REF!</v>
      </c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</row>
    <row r="336" spans="2:33" s="3" customFormat="1" ht="17.100000000000001" customHeight="1" x14ac:dyDescent="0.5">
      <c r="B336" s="34">
        <v>6</v>
      </c>
      <c r="C336" s="11">
        <v>1</v>
      </c>
      <c r="D336" s="11">
        <v>3768</v>
      </c>
      <c r="E336" s="22" t="s">
        <v>6</v>
      </c>
      <c r="F336" s="12" t="s">
        <v>145</v>
      </c>
      <c r="G336" s="35" t="s">
        <v>300</v>
      </c>
      <c r="H336" s="80" t="str">
        <f t="shared" si="5"/>
        <v>M</v>
      </c>
      <c r="J336" s="15"/>
      <c r="K336" s="15"/>
      <c r="L336" s="15"/>
      <c r="M336" s="15"/>
      <c r="N336" s="14" t="e">
        <f>IF(AND(B336=#REF!,C336=#REF!),LOOKUP(9.99999999999999E+307,$N$2:N335)+1,"")</f>
        <v>#REF!</v>
      </c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</row>
    <row r="337" spans="2:33" s="3" customFormat="1" ht="17.100000000000001" customHeight="1" x14ac:dyDescent="0.5">
      <c r="B337" s="34">
        <v>6</v>
      </c>
      <c r="C337" s="11">
        <v>1</v>
      </c>
      <c r="D337" s="11">
        <v>3771</v>
      </c>
      <c r="E337" s="22" t="s">
        <v>7</v>
      </c>
      <c r="F337" s="12" t="s">
        <v>147</v>
      </c>
      <c r="G337" s="35" t="s">
        <v>290</v>
      </c>
      <c r="H337" s="80" t="str">
        <f t="shared" si="5"/>
        <v>W</v>
      </c>
      <c r="J337" s="15"/>
      <c r="K337" s="15"/>
      <c r="L337" s="15"/>
      <c r="M337" s="15"/>
      <c r="N337" s="14" t="e">
        <f>IF(AND(B337=#REF!,C337=#REF!),LOOKUP(9.99999999999999E+307,$N$2:N336)+1,"")</f>
        <v>#REF!</v>
      </c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</row>
    <row r="338" spans="2:33" s="3" customFormat="1" ht="17.100000000000001" customHeight="1" x14ac:dyDescent="0.5">
      <c r="B338" s="34">
        <v>6</v>
      </c>
      <c r="C338" s="11">
        <v>1</v>
      </c>
      <c r="D338" s="11">
        <v>3775</v>
      </c>
      <c r="E338" s="22" t="s">
        <v>7</v>
      </c>
      <c r="F338" s="12" t="s">
        <v>149</v>
      </c>
      <c r="G338" s="35" t="s">
        <v>291</v>
      </c>
      <c r="H338" s="80" t="str">
        <f t="shared" si="5"/>
        <v>W</v>
      </c>
      <c r="J338" s="15"/>
      <c r="K338" s="15"/>
      <c r="L338" s="15"/>
      <c r="M338" s="15"/>
      <c r="N338" s="14" t="e">
        <f>IF(AND(B338=#REF!,C338=#REF!),LOOKUP(9.99999999999999E+307,$N$2:N337)+1,"")</f>
        <v>#REF!</v>
      </c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</row>
    <row r="339" spans="2:33" s="3" customFormat="1" ht="17.100000000000001" customHeight="1" x14ac:dyDescent="0.5">
      <c r="B339" s="34">
        <v>6</v>
      </c>
      <c r="C339" s="11">
        <v>1</v>
      </c>
      <c r="D339" s="11">
        <v>3776</v>
      </c>
      <c r="E339" s="22" t="s">
        <v>7</v>
      </c>
      <c r="F339" s="12" t="s">
        <v>150</v>
      </c>
      <c r="G339" s="35" t="s">
        <v>182</v>
      </c>
      <c r="H339" s="80" t="str">
        <f t="shared" si="5"/>
        <v>W</v>
      </c>
      <c r="J339" s="15"/>
      <c r="K339" s="15"/>
      <c r="L339" s="15"/>
      <c r="M339" s="15"/>
      <c r="N339" s="14" t="e">
        <f>IF(AND(B339=#REF!,C339=#REF!),LOOKUP(9.99999999999999E+307,$N$2:N338)+1,"")</f>
        <v>#REF!</v>
      </c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</row>
    <row r="340" spans="2:33" s="3" customFormat="1" ht="17.100000000000001" customHeight="1" x14ac:dyDescent="0.5">
      <c r="B340" s="34">
        <v>6</v>
      </c>
      <c r="C340" s="11">
        <v>1</v>
      </c>
      <c r="D340" s="11">
        <v>3779</v>
      </c>
      <c r="E340" s="22" t="s">
        <v>7</v>
      </c>
      <c r="F340" s="12" t="s">
        <v>160</v>
      </c>
      <c r="G340" s="35" t="s">
        <v>293</v>
      </c>
      <c r="H340" s="80" t="str">
        <f t="shared" si="5"/>
        <v>W</v>
      </c>
      <c r="J340" s="15"/>
      <c r="K340" s="15"/>
      <c r="L340" s="15"/>
      <c r="M340" s="15"/>
      <c r="N340" s="14" t="e">
        <f>IF(AND(B340=#REF!,C340=#REF!),LOOKUP(9.99999999999999E+307,$N$2:N339)+1,"")</f>
        <v>#REF!</v>
      </c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</row>
    <row r="341" spans="2:33" s="3" customFormat="1" ht="17.100000000000001" customHeight="1" x14ac:dyDescent="0.5">
      <c r="B341" s="34">
        <v>6</v>
      </c>
      <c r="C341" s="11">
        <v>1</v>
      </c>
      <c r="D341" s="11">
        <v>3783</v>
      </c>
      <c r="E341" s="22" t="s">
        <v>7</v>
      </c>
      <c r="F341" s="12" t="s">
        <v>152</v>
      </c>
      <c r="G341" s="35" t="s">
        <v>238</v>
      </c>
      <c r="H341" s="80" t="str">
        <f t="shared" si="5"/>
        <v>W</v>
      </c>
      <c r="J341" s="15"/>
      <c r="K341" s="15"/>
      <c r="L341" s="15"/>
      <c r="M341" s="15"/>
      <c r="N341" s="14" t="e">
        <f>IF(AND(B341=#REF!,C341=#REF!),LOOKUP(9.99999999999999E+307,$N$2:N340)+1,"")</f>
        <v>#REF!</v>
      </c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</row>
    <row r="342" spans="2:33" s="3" customFormat="1" ht="17.100000000000001" customHeight="1" x14ac:dyDescent="0.5">
      <c r="B342" s="34">
        <v>6</v>
      </c>
      <c r="C342" s="11">
        <v>1</v>
      </c>
      <c r="D342" s="11">
        <v>3787</v>
      </c>
      <c r="E342" s="22" t="s">
        <v>6</v>
      </c>
      <c r="F342" s="12" t="s">
        <v>143</v>
      </c>
      <c r="G342" s="35" t="s">
        <v>204</v>
      </c>
      <c r="H342" s="80" t="str">
        <f t="shared" si="5"/>
        <v>M</v>
      </c>
      <c r="J342" s="15"/>
      <c r="K342" s="15"/>
      <c r="L342" s="15"/>
      <c r="M342" s="15"/>
      <c r="N342" s="14" t="e">
        <f>IF(AND(B342=#REF!,C342=#REF!),LOOKUP(9.99999999999999E+307,$N$2:N341)+1,"")</f>
        <v>#REF!</v>
      </c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</row>
    <row r="343" spans="2:33" s="3" customFormat="1" ht="17.100000000000001" customHeight="1" x14ac:dyDescent="0.5">
      <c r="B343" s="34">
        <v>6</v>
      </c>
      <c r="C343" s="11">
        <v>1</v>
      </c>
      <c r="D343" s="11">
        <v>3791</v>
      </c>
      <c r="E343" s="22" t="s">
        <v>6</v>
      </c>
      <c r="F343" s="12" t="s">
        <v>144</v>
      </c>
      <c r="G343" s="35" t="s">
        <v>301</v>
      </c>
      <c r="H343" s="80" t="str">
        <f t="shared" si="5"/>
        <v>M</v>
      </c>
      <c r="J343" s="15"/>
      <c r="K343" s="15"/>
      <c r="L343" s="15"/>
      <c r="M343" s="15"/>
      <c r="N343" s="14" t="e">
        <f>IF(AND(B343=#REF!,C343=#REF!),LOOKUP(9.99999999999999E+307,$N$2:N342)+1,"")</f>
        <v>#REF!</v>
      </c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</row>
    <row r="344" spans="2:33" s="3" customFormat="1" ht="17.100000000000001" customHeight="1" x14ac:dyDescent="0.5">
      <c r="B344" s="34">
        <v>6</v>
      </c>
      <c r="C344" s="11">
        <v>1</v>
      </c>
      <c r="D344" s="11">
        <v>3797</v>
      </c>
      <c r="E344" s="22" t="s">
        <v>6</v>
      </c>
      <c r="F344" s="12" t="s">
        <v>146</v>
      </c>
      <c r="G344" s="35" t="s">
        <v>302</v>
      </c>
      <c r="H344" s="80" t="str">
        <f t="shared" si="5"/>
        <v>M</v>
      </c>
      <c r="J344" s="15"/>
      <c r="K344" s="15"/>
      <c r="L344" s="15"/>
      <c r="M344" s="15"/>
      <c r="N344" s="14" t="e">
        <f>IF(AND(B344=#REF!,C344=#REF!),LOOKUP(9.99999999999999E+307,$N$2:N343)+1,"")</f>
        <v>#REF!</v>
      </c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</row>
    <row r="345" spans="2:33" s="3" customFormat="1" ht="17.100000000000001" customHeight="1" x14ac:dyDescent="0.5">
      <c r="B345" s="34">
        <v>6</v>
      </c>
      <c r="C345" s="11">
        <v>1</v>
      </c>
      <c r="D345" s="11">
        <v>3830</v>
      </c>
      <c r="E345" s="22" t="s">
        <v>7</v>
      </c>
      <c r="F345" s="12" t="s">
        <v>151</v>
      </c>
      <c r="G345" s="35" t="s">
        <v>294</v>
      </c>
      <c r="H345" s="80" t="str">
        <f t="shared" si="5"/>
        <v>W</v>
      </c>
      <c r="J345" s="15"/>
      <c r="K345" s="15"/>
      <c r="L345" s="15"/>
      <c r="M345" s="15"/>
      <c r="N345" s="14" t="e">
        <f>IF(AND(B345=#REF!,C345=#REF!),LOOKUP(9.99999999999999E+307,$N$2:N344)+1,"")</f>
        <v>#REF!</v>
      </c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</row>
    <row r="346" spans="2:33" s="3" customFormat="1" ht="17.100000000000001" customHeight="1" x14ac:dyDescent="0.5">
      <c r="B346" s="34">
        <v>6</v>
      </c>
      <c r="C346" s="11">
        <v>1</v>
      </c>
      <c r="D346" s="11">
        <v>3831</v>
      </c>
      <c r="E346" s="22" t="s">
        <v>7</v>
      </c>
      <c r="F346" s="12" t="s">
        <v>158</v>
      </c>
      <c r="G346" s="35" t="s">
        <v>295</v>
      </c>
      <c r="H346" s="80" t="str">
        <f t="shared" si="5"/>
        <v>W</v>
      </c>
      <c r="J346" s="15"/>
      <c r="K346" s="15"/>
      <c r="L346" s="15"/>
      <c r="M346" s="15"/>
      <c r="N346" s="14" t="e">
        <f>IF(AND(B346=#REF!,C346=#REF!),LOOKUP(9.99999999999999E+307,$N$2:N345)+1,"")</f>
        <v>#REF!</v>
      </c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</row>
    <row r="347" spans="2:33" s="3" customFormat="1" ht="17.100000000000001" customHeight="1" x14ac:dyDescent="0.5">
      <c r="B347" s="34">
        <v>6</v>
      </c>
      <c r="C347" s="11">
        <v>1</v>
      </c>
      <c r="D347" s="11">
        <v>3837</v>
      </c>
      <c r="E347" s="22" t="s">
        <v>7</v>
      </c>
      <c r="F347" s="12" t="s">
        <v>127</v>
      </c>
      <c r="G347" s="35" t="s">
        <v>296</v>
      </c>
      <c r="H347" s="80" t="str">
        <f t="shared" si="5"/>
        <v>W</v>
      </c>
      <c r="J347" s="15"/>
      <c r="K347" s="15"/>
      <c r="L347" s="15"/>
      <c r="M347" s="15"/>
      <c r="N347" s="14" t="e">
        <f>IF(AND(B347=#REF!,C347=#REF!),LOOKUP(9.99999999999999E+307,$N$2:N346)+1,"")</f>
        <v>#REF!</v>
      </c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</row>
    <row r="348" spans="2:33" s="3" customFormat="1" ht="17.100000000000001" customHeight="1" x14ac:dyDescent="0.5">
      <c r="B348" s="34">
        <v>6</v>
      </c>
      <c r="C348" s="11">
        <v>2</v>
      </c>
      <c r="D348" s="11">
        <v>3759</v>
      </c>
      <c r="E348" s="22" t="s">
        <v>6</v>
      </c>
      <c r="F348" s="12" t="s">
        <v>153</v>
      </c>
      <c r="G348" s="35" t="s">
        <v>317</v>
      </c>
      <c r="H348" s="80" t="str">
        <f t="shared" si="5"/>
        <v>M</v>
      </c>
      <c r="J348" s="15"/>
      <c r="K348" s="15"/>
      <c r="L348" s="15"/>
      <c r="M348" s="15"/>
      <c r="N348" s="14" t="e">
        <f>IF(AND(B348=#REF!,C348=#REF!),LOOKUP(9.99999999999999E+307,$N$2:N347)+1,"")</f>
        <v>#REF!</v>
      </c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</row>
    <row r="349" spans="2:33" s="3" customFormat="1" ht="17.100000000000001" customHeight="1" x14ac:dyDescent="0.5">
      <c r="B349" s="34">
        <v>6</v>
      </c>
      <c r="C349" s="11">
        <v>2</v>
      </c>
      <c r="D349" s="11">
        <v>3760</v>
      </c>
      <c r="E349" s="22" t="s">
        <v>6</v>
      </c>
      <c r="F349" s="12" t="s">
        <v>88</v>
      </c>
      <c r="G349" s="35" t="s">
        <v>318</v>
      </c>
      <c r="H349" s="80" t="str">
        <f t="shared" si="5"/>
        <v>M</v>
      </c>
      <c r="J349" s="15"/>
      <c r="K349" s="15"/>
      <c r="L349" s="15"/>
      <c r="M349" s="15"/>
      <c r="N349" s="14" t="e">
        <f>IF(AND(B349=#REF!,C349=#REF!),LOOKUP(9.99999999999999E+307,$N$2:N348)+1,"")</f>
        <v>#REF!</v>
      </c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</row>
    <row r="350" spans="2:33" s="3" customFormat="1" ht="17.100000000000001" customHeight="1" x14ac:dyDescent="0.5">
      <c r="B350" s="34">
        <v>6</v>
      </c>
      <c r="C350" s="11">
        <v>2</v>
      </c>
      <c r="D350" s="11">
        <v>3761</v>
      </c>
      <c r="E350" s="22" t="s">
        <v>6</v>
      </c>
      <c r="F350" s="12" t="s">
        <v>319</v>
      </c>
      <c r="G350" s="35" t="s">
        <v>320</v>
      </c>
      <c r="H350" s="80" t="str">
        <f t="shared" si="5"/>
        <v>M</v>
      </c>
      <c r="J350" s="15"/>
      <c r="K350" s="15"/>
      <c r="L350" s="15"/>
      <c r="M350" s="15"/>
      <c r="N350" s="14" t="e">
        <f>IF(AND(B350=#REF!,C350=#REF!),LOOKUP(9.99999999999999E+307,$N$2:N349)+1,"")</f>
        <v>#REF!</v>
      </c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</row>
    <row r="351" spans="2:33" s="3" customFormat="1" ht="17.100000000000001" customHeight="1" x14ac:dyDescent="0.5">
      <c r="B351" s="34">
        <v>6</v>
      </c>
      <c r="C351" s="11">
        <v>2</v>
      </c>
      <c r="D351" s="11">
        <v>3762</v>
      </c>
      <c r="E351" s="22" t="s">
        <v>6</v>
      </c>
      <c r="F351" s="12" t="s">
        <v>162</v>
      </c>
      <c r="G351" s="35" t="s">
        <v>321</v>
      </c>
      <c r="H351" s="80" t="str">
        <f t="shared" si="5"/>
        <v>M</v>
      </c>
      <c r="J351" s="15"/>
      <c r="K351" s="15"/>
      <c r="L351" s="15"/>
      <c r="M351" s="15"/>
      <c r="N351" s="14" t="e">
        <f>IF(AND(B351=#REF!,C351=#REF!),LOOKUP(9.99999999999999E+307,$N$2:N350)+1,"")</f>
        <v>#REF!</v>
      </c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</row>
    <row r="352" spans="2:33" s="3" customFormat="1" ht="17.100000000000001" customHeight="1" x14ac:dyDescent="0.5">
      <c r="B352" s="34">
        <v>6</v>
      </c>
      <c r="C352" s="11">
        <v>2</v>
      </c>
      <c r="D352" s="11">
        <v>3764</v>
      </c>
      <c r="E352" s="22" t="s">
        <v>6</v>
      </c>
      <c r="F352" s="12" t="s">
        <v>155</v>
      </c>
      <c r="G352" s="35" t="s">
        <v>322</v>
      </c>
      <c r="H352" s="80" t="str">
        <f t="shared" si="5"/>
        <v>M</v>
      </c>
      <c r="J352" s="15"/>
      <c r="K352" s="15"/>
      <c r="L352" s="15"/>
      <c r="M352" s="15"/>
      <c r="N352" s="14" t="e">
        <f>IF(AND(B352=#REF!,C352=#REF!),LOOKUP(9.99999999999999E+307,$N$2:N351)+1,"")</f>
        <v>#REF!</v>
      </c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</row>
    <row r="353" spans="2:33" s="3" customFormat="1" ht="17.100000000000001" customHeight="1" x14ac:dyDescent="0.5">
      <c r="B353" s="34">
        <v>6</v>
      </c>
      <c r="C353" s="11">
        <v>2</v>
      </c>
      <c r="D353" s="11">
        <v>3766</v>
      </c>
      <c r="E353" s="22" t="s">
        <v>6</v>
      </c>
      <c r="F353" s="12" t="s">
        <v>91</v>
      </c>
      <c r="G353" s="35" t="s">
        <v>323</v>
      </c>
      <c r="H353" s="80" t="str">
        <f t="shared" si="5"/>
        <v>M</v>
      </c>
      <c r="J353" s="15"/>
      <c r="K353" s="15"/>
      <c r="L353" s="15"/>
      <c r="M353" s="15"/>
      <c r="N353" s="14" t="e">
        <f>IF(AND(B353=#REF!,C353=#REF!),LOOKUP(9.99999999999999E+307,$N$2:N352)+1,"")</f>
        <v>#REF!</v>
      </c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</row>
    <row r="354" spans="2:33" s="3" customFormat="1" ht="17.100000000000001" customHeight="1" x14ac:dyDescent="0.5">
      <c r="B354" s="34">
        <v>6</v>
      </c>
      <c r="C354" s="11">
        <v>2</v>
      </c>
      <c r="D354" s="11">
        <v>3772</v>
      </c>
      <c r="E354" s="12" t="s">
        <v>7</v>
      </c>
      <c r="F354" s="12" t="s">
        <v>148</v>
      </c>
      <c r="G354" s="35" t="s">
        <v>304</v>
      </c>
      <c r="H354" s="80" t="str">
        <f t="shared" si="5"/>
        <v>W</v>
      </c>
      <c r="J354" s="15"/>
      <c r="K354" s="15"/>
      <c r="L354" s="15"/>
      <c r="M354" s="15"/>
      <c r="N354" s="14" t="e">
        <f>IF(AND(B354=#REF!,C354=#REF!),LOOKUP(9.99999999999999E+307,$N$2:N353)+1,"")</f>
        <v>#REF!</v>
      </c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</row>
    <row r="355" spans="2:33" s="3" customFormat="1" ht="17.100000000000001" customHeight="1" x14ac:dyDescent="0.5">
      <c r="B355" s="34">
        <v>6</v>
      </c>
      <c r="C355" s="11">
        <v>2</v>
      </c>
      <c r="D355" s="11">
        <v>3778</v>
      </c>
      <c r="E355" s="22" t="s">
        <v>7</v>
      </c>
      <c r="F355" s="12" t="s">
        <v>164</v>
      </c>
      <c r="G355" s="35" t="s">
        <v>306</v>
      </c>
      <c r="H355" s="80" t="str">
        <f t="shared" si="5"/>
        <v>W</v>
      </c>
      <c r="J355" s="15"/>
      <c r="K355" s="15"/>
      <c r="L355" s="15"/>
      <c r="M355" s="15"/>
      <c r="N355" s="14" t="e">
        <f>IF(AND(B355=#REF!,C355=#REF!),LOOKUP(9.99999999999999E+307,$N$2:N354)+1,"")</f>
        <v>#REF!</v>
      </c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</row>
    <row r="356" spans="2:33" s="3" customFormat="1" ht="17.100000000000001" customHeight="1" x14ac:dyDescent="0.5">
      <c r="B356" s="34">
        <v>6</v>
      </c>
      <c r="C356" s="11">
        <v>2</v>
      </c>
      <c r="D356" s="11">
        <v>3780</v>
      </c>
      <c r="E356" s="12" t="s">
        <v>7</v>
      </c>
      <c r="F356" s="12" t="s">
        <v>166</v>
      </c>
      <c r="G356" s="35" t="s">
        <v>307</v>
      </c>
      <c r="H356" s="80" t="str">
        <f t="shared" si="5"/>
        <v>W</v>
      </c>
      <c r="J356" s="15"/>
      <c r="K356" s="15"/>
      <c r="L356" s="15"/>
      <c r="M356" s="15"/>
      <c r="N356" s="14" t="e">
        <f>IF(AND(B356=#REF!,C356=#REF!),LOOKUP(9.99999999999999E+307,$N$2:N355)+1,"")</f>
        <v>#REF!</v>
      </c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</row>
    <row r="357" spans="2:33" s="3" customFormat="1" ht="17.100000000000001" customHeight="1" x14ac:dyDescent="0.5">
      <c r="B357" s="34">
        <v>6</v>
      </c>
      <c r="C357" s="11">
        <v>2</v>
      </c>
      <c r="D357" s="11">
        <v>3785</v>
      </c>
      <c r="E357" s="22" t="s">
        <v>6</v>
      </c>
      <c r="F357" s="12" t="s">
        <v>141</v>
      </c>
      <c r="G357" s="35" t="s">
        <v>324</v>
      </c>
      <c r="H357" s="80" t="str">
        <f t="shared" si="5"/>
        <v>M</v>
      </c>
      <c r="J357" s="15"/>
      <c r="K357" s="15"/>
      <c r="L357" s="15"/>
      <c r="M357" s="15"/>
      <c r="N357" s="14" t="e">
        <f>IF(AND(B357=#REF!,C357=#REF!),LOOKUP(9.99999999999999E+307,$N$2:N356)+1,"")</f>
        <v>#REF!</v>
      </c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</row>
    <row r="358" spans="2:33" s="3" customFormat="1" ht="17.100000000000001" customHeight="1" x14ac:dyDescent="0.5">
      <c r="B358" s="34">
        <v>6</v>
      </c>
      <c r="C358" s="11">
        <v>2</v>
      </c>
      <c r="D358" s="11">
        <v>3808</v>
      </c>
      <c r="E358" s="22" t="s">
        <v>7</v>
      </c>
      <c r="F358" s="12" t="s">
        <v>159</v>
      </c>
      <c r="G358" s="35" t="s">
        <v>308</v>
      </c>
      <c r="H358" s="80" t="str">
        <f t="shared" si="5"/>
        <v>W</v>
      </c>
      <c r="J358" s="15"/>
      <c r="K358" s="15"/>
      <c r="L358" s="15"/>
      <c r="M358" s="15"/>
      <c r="N358" s="14" t="e">
        <f>IF(AND(B358=#REF!,C358=#REF!),LOOKUP(9.99999999999999E+307,$N$2:N357)+1,"")</f>
        <v>#REF!</v>
      </c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</row>
    <row r="359" spans="2:33" s="3" customFormat="1" ht="17.100000000000001" customHeight="1" x14ac:dyDescent="0.5">
      <c r="B359" s="34">
        <v>6</v>
      </c>
      <c r="C359" s="11">
        <v>2</v>
      </c>
      <c r="D359" s="11">
        <v>3811</v>
      </c>
      <c r="E359" s="22" t="s">
        <v>7</v>
      </c>
      <c r="F359" s="12" t="s">
        <v>85</v>
      </c>
      <c r="G359" s="35" t="s">
        <v>309</v>
      </c>
      <c r="H359" s="80" t="str">
        <f t="shared" si="5"/>
        <v>W</v>
      </c>
      <c r="J359" s="15"/>
      <c r="K359" s="15"/>
      <c r="L359" s="15"/>
      <c r="M359" s="15"/>
      <c r="N359" s="14" t="e">
        <f>IF(AND(B359=#REF!,C359=#REF!),LOOKUP(9.99999999999999E+307,$N$2:N358)+1,"")</f>
        <v>#REF!</v>
      </c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</row>
    <row r="360" spans="2:33" s="3" customFormat="1" ht="17.100000000000001" customHeight="1" x14ac:dyDescent="0.5">
      <c r="B360" s="34">
        <v>6</v>
      </c>
      <c r="C360" s="11">
        <v>2</v>
      </c>
      <c r="D360" s="11">
        <v>3813</v>
      </c>
      <c r="E360" s="22" t="s">
        <v>6</v>
      </c>
      <c r="F360" s="12" t="s">
        <v>161</v>
      </c>
      <c r="G360" s="35" t="s">
        <v>325</v>
      </c>
      <c r="H360" s="80" t="str">
        <f t="shared" si="5"/>
        <v>M</v>
      </c>
      <c r="J360" s="15"/>
      <c r="K360" s="15"/>
      <c r="L360" s="15"/>
      <c r="M360" s="15"/>
      <c r="N360" s="14" t="e">
        <f>IF(AND(B360=#REF!,C360=#REF!),LOOKUP(9.99999999999999E+307,$N$2:N359)+1,"")</f>
        <v>#REF!</v>
      </c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</row>
    <row r="361" spans="2:33" s="3" customFormat="1" ht="17.100000000000001" customHeight="1" x14ac:dyDescent="0.5">
      <c r="B361" s="34">
        <v>6</v>
      </c>
      <c r="C361" s="11">
        <v>2</v>
      </c>
      <c r="D361" s="11">
        <v>3816</v>
      </c>
      <c r="E361" s="22" t="s">
        <v>6</v>
      </c>
      <c r="F361" s="12" t="s">
        <v>154</v>
      </c>
      <c r="G361" s="35" t="s">
        <v>326</v>
      </c>
      <c r="H361" s="80" t="str">
        <f t="shared" si="5"/>
        <v>M</v>
      </c>
      <c r="J361" s="15"/>
      <c r="K361" s="15"/>
      <c r="L361" s="15"/>
      <c r="M361" s="15"/>
      <c r="N361" s="14" t="e">
        <f>IF(AND(B361=#REF!,C361=#REF!),LOOKUP(9.99999999999999E+307,$N$2:N360)+1,"")</f>
        <v>#REF!</v>
      </c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</row>
    <row r="362" spans="2:33" s="3" customFormat="1" ht="17.100000000000001" customHeight="1" x14ac:dyDescent="0.5">
      <c r="B362" s="34">
        <v>6</v>
      </c>
      <c r="C362" s="11">
        <v>2</v>
      </c>
      <c r="D362" s="11">
        <v>3828</v>
      </c>
      <c r="E362" s="22" t="s">
        <v>7</v>
      </c>
      <c r="F362" s="12" t="s">
        <v>163</v>
      </c>
      <c r="G362" s="35" t="s">
        <v>310</v>
      </c>
      <c r="H362" s="80" t="str">
        <f t="shared" si="5"/>
        <v>W</v>
      </c>
      <c r="J362" s="15"/>
      <c r="K362" s="15"/>
      <c r="L362" s="15"/>
      <c r="M362" s="15"/>
      <c r="N362" s="14" t="e">
        <f>IF(AND(B362=#REF!,C362=#REF!),LOOKUP(9.99999999999999E+307,$N$2:N361)+1,"")</f>
        <v>#REF!</v>
      </c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</row>
    <row r="363" spans="2:33" s="3" customFormat="1" ht="17.100000000000001" customHeight="1" x14ac:dyDescent="0.5">
      <c r="B363" s="34">
        <v>6</v>
      </c>
      <c r="C363" s="11">
        <v>2</v>
      </c>
      <c r="D363" s="11">
        <v>3833</v>
      </c>
      <c r="E363" s="22" t="s">
        <v>7</v>
      </c>
      <c r="F363" s="12" t="s">
        <v>165</v>
      </c>
      <c r="G363" s="35" t="s">
        <v>312</v>
      </c>
      <c r="H363" s="80" t="str">
        <f t="shared" si="5"/>
        <v>W</v>
      </c>
      <c r="J363" s="15"/>
      <c r="K363" s="15"/>
      <c r="L363" s="15"/>
      <c r="M363" s="15"/>
      <c r="N363" s="14" t="e">
        <f>IF(AND(B363=#REF!,C363=#REF!),LOOKUP(9.99999999999999E+307,$N$2:N362)+1,"")</f>
        <v>#REF!</v>
      </c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</row>
    <row r="364" spans="2:33" s="3" customFormat="1" ht="17.100000000000001" customHeight="1" x14ac:dyDescent="0.5">
      <c r="B364" s="34">
        <v>6</v>
      </c>
      <c r="C364" s="11">
        <v>2</v>
      </c>
      <c r="D364" s="11">
        <v>3836</v>
      </c>
      <c r="E364" s="22" t="s">
        <v>7</v>
      </c>
      <c r="F364" s="12" t="s">
        <v>167</v>
      </c>
      <c r="G364" s="35" t="s">
        <v>313</v>
      </c>
      <c r="H364" s="80" t="str">
        <f t="shared" si="5"/>
        <v>W</v>
      </c>
      <c r="J364" s="15"/>
      <c r="K364" s="15"/>
      <c r="L364" s="15"/>
      <c r="M364" s="15"/>
      <c r="N364" s="14" t="e">
        <f>IF(AND(B364=#REF!,C364=#REF!),LOOKUP(9.99999999999999E+307,$N$2:N363)+1,"")</f>
        <v>#REF!</v>
      </c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</row>
    <row r="365" spans="2:33" s="3" customFormat="1" ht="17.100000000000001" customHeight="1" x14ac:dyDescent="0.5">
      <c r="B365" s="34">
        <v>6</v>
      </c>
      <c r="C365" s="11">
        <v>2</v>
      </c>
      <c r="D365" s="11">
        <v>4161</v>
      </c>
      <c r="E365" s="22" t="s">
        <v>7</v>
      </c>
      <c r="F365" s="12" t="s">
        <v>68</v>
      </c>
      <c r="G365" s="35" t="s">
        <v>333</v>
      </c>
      <c r="H365" s="80" t="str">
        <f t="shared" si="5"/>
        <v>W</v>
      </c>
      <c r="J365" s="15"/>
      <c r="K365" s="15"/>
      <c r="L365" s="15"/>
      <c r="M365" s="15"/>
      <c r="N365" s="14" t="e">
        <f>IF(AND(B365=#REF!,C365=#REF!),LOOKUP(9.99999999999999E+307,$N$2:N364)+1,"")</f>
        <v>#REF!</v>
      </c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</row>
    <row r="366" spans="2:33" s="3" customFormat="1" ht="17.100000000000001" customHeight="1" x14ac:dyDescent="0.5">
      <c r="B366" s="34">
        <v>6</v>
      </c>
      <c r="C366" s="11">
        <v>2</v>
      </c>
      <c r="D366" s="11">
        <v>4369</v>
      </c>
      <c r="E366" s="22" t="s">
        <v>7</v>
      </c>
      <c r="F366" s="12" t="s">
        <v>709</v>
      </c>
      <c r="G366" s="35" t="s">
        <v>710</v>
      </c>
      <c r="H366" s="80" t="str">
        <f t="shared" si="5"/>
        <v>W</v>
      </c>
      <c r="J366" s="15"/>
      <c r="K366" s="15"/>
      <c r="L366" s="15"/>
      <c r="M366" s="15"/>
      <c r="N366" s="14" t="e">
        <f>IF(AND(B366=#REF!,C366=#REF!),LOOKUP(9.99999999999999E+307,$N$2:N365)+1,"")</f>
        <v>#REF!</v>
      </c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</row>
    <row r="367" spans="2:33" s="3" customFormat="1" ht="17.100000000000001" customHeight="1" x14ac:dyDescent="0.5">
      <c r="B367" s="34">
        <v>6</v>
      </c>
      <c r="C367" s="11">
        <v>20</v>
      </c>
      <c r="D367" s="11">
        <v>3692</v>
      </c>
      <c r="E367" s="22" t="s">
        <v>6</v>
      </c>
      <c r="F367" s="12" t="s">
        <v>172</v>
      </c>
      <c r="G367" s="35" t="s">
        <v>225</v>
      </c>
      <c r="H367" s="80" t="str">
        <f t="shared" si="5"/>
        <v>M</v>
      </c>
      <c r="J367" s="15"/>
      <c r="K367" s="15"/>
      <c r="L367" s="15"/>
      <c r="M367" s="15"/>
      <c r="N367" s="14" t="e">
        <f>IF(AND(B367=#REF!,C367=#REF!),LOOKUP(9.99999999999999E+307,$N$2:N366)+1,"")</f>
        <v>#REF!</v>
      </c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</row>
    <row r="368" spans="2:33" s="3" customFormat="1" ht="17.100000000000001" customHeight="1" x14ac:dyDescent="0.5">
      <c r="B368" s="34">
        <v>6</v>
      </c>
      <c r="C368" s="11">
        <v>20</v>
      </c>
      <c r="D368" s="11">
        <v>3755</v>
      </c>
      <c r="E368" s="22" t="s">
        <v>6</v>
      </c>
      <c r="F368" s="12" t="s">
        <v>73</v>
      </c>
      <c r="G368" s="35" t="s">
        <v>316</v>
      </c>
      <c r="H368" s="80" t="str">
        <f t="shared" si="5"/>
        <v>M</v>
      </c>
      <c r="J368" s="15"/>
      <c r="K368" s="15"/>
      <c r="L368" s="15"/>
      <c r="M368" s="15"/>
      <c r="N368" s="14" t="e">
        <f>IF(AND(B368=#REF!,C368=#REF!),LOOKUP(9.99999999999999E+307,$N$2:N367)+1,"")</f>
        <v>#REF!</v>
      </c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</row>
    <row r="369" spans="2:33" s="3" customFormat="1" ht="17.100000000000001" customHeight="1" x14ac:dyDescent="0.5">
      <c r="B369" s="34">
        <v>6</v>
      </c>
      <c r="C369" s="11">
        <v>20</v>
      </c>
      <c r="D369" s="11">
        <v>3773</v>
      </c>
      <c r="E369" s="12" t="s">
        <v>7</v>
      </c>
      <c r="F369" s="12" t="s">
        <v>156</v>
      </c>
      <c r="G369" s="35" t="s">
        <v>305</v>
      </c>
      <c r="H369" s="80" t="str">
        <f t="shared" si="5"/>
        <v>W</v>
      </c>
      <c r="J369" s="15"/>
      <c r="K369" s="15"/>
      <c r="L369" s="15"/>
      <c r="M369" s="15"/>
      <c r="N369" s="14" t="e">
        <f>IF(AND(B369=#REF!,C369=#REF!),LOOKUP(9.99999999999999E+307,$N$2:N368)+1,"")</f>
        <v>#REF!</v>
      </c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</row>
    <row r="370" spans="2:33" s="3" customFormat="1" ht="17.100000000000001" customHeight="1" x14ac:dyDescent="0.5">
      <c r="B370" s="34">
        <v>6</v>
      </c>
      <c r="C370" s="11">
        <v>20</v>
      </c>
      <c r="D370" s="11">
        <v>3832</v>
      </c>
      <c r="E370" s="12" t="s">
        <v>7</v>
      </c>
      <c r="F370" s="12" t="s">
        <v>122</v>
      </c>
      <c r="G370" s="35" t="s">
        <v>311</v>
      </c>
      <c r="H370" s="80" t="str">
        <f t="shared" si="5"/>
        <v>W</v>
      </c>
      <c r="J370" s="15"/>
      <c r="K370" s="15"/>
      <c r="L370" s="15"/>
      <c r="M370" s="15"/>
      <c r="N370" s="14" t="e">
        <f>IF(AND(B370=#REF!,C370=#REF!),LOOKUP(9.99999999999999E+307,$N$2:N369)+1,"")</f>
        <v>#REF!</v>
      </c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</row>
    <row r="371" spans="2:33" s="3" customFormat="1" ht="17.100000000000001" customHeight="1" x14ac:dyDescent="0.5">
      <c r="B371" s="34">
        <v>6</v>
      </c>
      <c r="C371" s="11">
        <v>20</v>
      </c>
      <c r="D371" s="11">
        <v>4157</v>
      </c>
      <c r="E371" s="22" t="s">
        <v>7</v>
      </c>
      <c r="F371" s="12" t="s">
        <v>314</v>
      </c>
      <c r="G371" s="35" t="s">
        <v>315</v>
      </c>
      <c r="H371" s="80" t="str">
        <f t="shared" si="5"/>
        <v>W</v>
      </c>
      <c r="J371" s="15"/>
      <c r="K371" s="15"/>
      <c r="L371" s="15"/>
      <c r="M371" s="15"/>
      <c r="N371" s="14" t="e">
        <f>IF(AND(B371=#REF!,C371=#REF!),LOOKUP(9.99999999999999E+307,$N$2:N370)+1,"")</f>
        <v>#REF!</v>
      </c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</row>
    <row r="372" spans="2:33" s="3" customFormat="1" ht="17.100000000000001" customHeight="1" x14ac:dyDescent="0.5">
      <c r="B372" s="34">
        <v>6</v>
      </c>
      <c r="C372" s="11">
        <v>20</v>
      </c>
      <c r="D372" s="11">
        <v>4159</v>
      </c>
      <c r="E372" s="22" t="s">
        <v>6</v>
      </c>
      <c r="F372" s="12" t="s">
        <v>327</v>
      </c>
      <c r="G372" s="35" t="s">
        <v>328</v>
      </c>
      <c r="H372" s="80" t="str">
        <f t="shared" si="5"/>
        <v>M</v>
      </c>
      <c r="J372" s="15"/>
      <c r="K372" s="15"/>
      <c r="L372" s="15"/>
      <c r="M372" s="15"/>
      <c r="N372" s="14" t="e">
        <f>IF(AND(B372=#REF!,C372=#REF!),LOOKUP(9.99999999999999E+307,$N$2:N371)+1,"")</f>
        <v>#REF!</v>
      </c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</row>
    <row r="373" spans="2:33" s="3" customFormat="1" ht="17.100000000000001" customHeight="1" x14ac:dyDescent="0.5">
      <c r="B373" s="34"/>
      <c r="C373" s="11"/>
      <c r="D373" s="11"/>
      <c r="E373" s="22"/>
      <c r="F373" s="12"/>
      <c r="G373" s="35"/>
      <c r="H373" s="80" t="str">
        <f t="shared" si="5"/>
        <v/>
      </c>
      <c r="J373" s="15"/>
      <c r="K373" s="15"/>
      <c r="L373" s="15"/>
      <c r="M373" s="15"/>
      <c r="N373" s="14" t="e">
        <f>IF(AND(B373=#REF!,C373=#REF!),LOOKUP(9.99999999999999E+307,$N$2:N372)+1,"")</f>
        <v>#REF!</v>
      </c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</row>
    <row r="374" spans="2:33" s="3" customFormat="1" ht="17.100000000000001" customHeight="1" x14ac:dyDescent="0.5">
      <c r="B374" s="34"/>
      <c r="C374" s="11"/>
      <c r="D374" s="11"/>
      <c r="E374" s="22"/>
      <c r="F374" s="12"/>
      <c r="G374" s="35"/>
      <c r="H374" s="80" t="str">
        <f t="shared" si="5"/>
        <v/>
      </c>
      <c r="J374" s="15"/>
      <c r="K374" s="15"/>
      <c r="L374" s="15"/>
      <c r="M374" s="15"/>
      <c r="N374" s="14" t="e">
        <f>IF(AND(B374=#REF!,C374=#REF!),LOOKUP(9.99999999999999E+307,$N$2:N373)+1,"")</f>
        <v>#REF!</v>
      </c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</row>
    <row r="375" spans="2:33" s="3" customFormat="1" ht="17.100000000000001" customHeight="1" x14ac:dyDescent="0.5">
      <c r="B375" s="34"/>
      <c r="C375" s="11"/>
      <c r="D375" s="11"/>
      <c r="E375" s="22"/>
      <c r="F375" s="12"/>
      <c r="G375" s="35"/>
      <c r="H375" s="80" t="str">
        <f t="shared" si="5"/>
        <v/>
      </c>
      <c r="J375" s="15"/>
      <c r="K375" s="15"/>
      <c r="L375" s="15"/>
      <c r="M375" s="15"/>
      <c r="N375" s="14" t="e">
        <f>IF(AND(B375=#REF!,C375=#REF!),LOOKUP(9.99999999999999E+307,$N$2:N374)+1,"")</f>
        <v>#REF!</v>
      </c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</row>
    <row r="376" spans="2:33" s="3" customFormat="1" ht="17.100000000000001" customHeight="1" x14ac:dyDescent="0.5">
      <c r="B376" s="34"/>
      <c r="C376" s="11"/>
      <c r="D376" s="11"/>
      <c r="E376" s="22"/>
      <c r="F376" s="12"/>
      <c r="G376" s="35"/>
      <c r="H376" s="80" t="str">
        <f t="shared" si="5"/>
        <v/>
      </c>
      <c r="J376" s="15"/>
      <c r="K376" s="15"/>
      <c r="L376" s="15"/>
      <c r="M376" s="15"/>
      <c r="N376" s="14" t="e">
        <f>IF(AND(B376=#REF!,C376=#REF!),LOOKUP(9.99999999999999E+307,$N$2:N375)+1,"")</f>
        <v>#REF!</v>
      </c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</row>
    <row r="377" spans="2:33" s="3" customFormat="1" ht="17.100000000000001" customHeight="1" x14ac:dyDescent="0.5">
      <c r="B377" s="34"/>
      <c r="C377" s="11"/>
      <c r="D377" s="11"/>
      <c r="E377" s="22"/>
      <c r="F377" s="12"/>
      <c r="G377" s="35"/>
      <c r="H377" s="80" t="str">
        <f t="shared" si="5"/>
        <v/>
      </c>
      <c r="J377" s="15"/>
      <c r="K377" s="15"/>
      <c r="L377" s="15"/>
      <c r="M377" s="15"/>
      <c r="N377" s="14" t="e">
        <f>IF(AND(B377=#REF!,C377=#REF!),LOOKUP(9.99999999999999E+307,$N$2:N376)+1,"")</f>
        <v>#REF!</v>
      </c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</row>
    <row r="378" spans="2:33" s="3" customFormat="1" ht="17.100000000000001" customHeight="1" x14ac:dyDescent="0.5">
      <c r="B378" s="34"/>
      <c r="C378" s="11"/>
      <c r="D378" s="11"/>
      <c r="E378" s="22"/>
      <c r="F378" s="12"/>
      <c r="G378" s="35"/>
      <c r="H378" s="80" t="str">
        <f t="shared" si="5"/>
        <v/>
      </c>
      <c r="J378" s="15"/>
      <c r="K378" s="15"/>
      <c r="L378" s="15"/>
      <c r="M378" s="15"/>
      <c r="N378" s="14" t="e">
        <f>IF(AND(B378=#REF!,C378=#REF!),LOOKUP(9.99999999999999E+307,$N$2:N377)+1,"")</f>
        <v>#REF!</v>
      </c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</row>
    <row r="379" spans="2:33" s="3" customFormat="1" ht="17.100000000000001" customHeight="1" x14ac:dyDescent="0.5">
      <c r="B379" s="34"/>
      <c r="C379" s="11"/>
      <c r="D379" s="11"/>
      <c r="E379" s="22"/>
      <c r="F379" s="12"/>
      <c r="G379" s="35"/>
      <c r="H379" s="80" t="str">
        <f t="shared" si="5"/>
        <v/>
      </c>
      <c r="J379" s="15"/>
      <c r="K379" s="15"/>
      <c r="L379" s="15"/>
      <c r="M379" s="15"/>
      <c r="N379" s="14" t="e">
        <f>IF(AND(B379=#REF!,C379=#REF!),LOOKUP(9.99999999999999E+307,$N$2:N378)+1,"")</f>
        <v>#REF!</v>
      </c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</row>
    <row r="380" spans="2:33" s="3" customFormat="1" ht="17.100000000000001" customHeight="1" x14ac:dyDescent="0.5">
      <c r="B380" s="34"/>
      <c r="C380" s="11"/>
      <c r="D380" s="11"/>
      <c r="E380" s="22"/>
      <c r="F380" s="12"/>
      <c r="G380" s="35"/>
      <c r="H380" s="80" t="str">
        <f t="shared" si="5"/>
        <v/>
      </c>
      <c r="J380" s="15"/>
      <c r="K380" s="15"/>
      <c r="L380" s="15"/>
      <c r="M380" s="15"/>
      <c r="N380" s="14" t="e">
        <f>IF(AND(B380=#REF!,C380=#REF!),LOOKUP(9.99999999999999E+307,$N$2:N379)+1,"")</f>
        <v>#REF!</v>
      </c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</row>
    <row r="381" spans="2:33" s="3" customFormat="1" ht="17.100000000000001" customHeight="1" x14ac:dyDescent="0.5">
      <c r="B381" s="34"/>
      <c r="C381" s="11"/>
      <c r="D381" s="11"/>
      <c r="E381" s="22"/>
      <c r="F381" s="12"/>
      <c r="G381" s="35"/>
      <c r="H381" s="80" t="str">
        <f t="shared" si="5"/>
        <v/>
      </c>
      <c r="J381" s="15"/>
      <c r="K381" s="15"/>
      <c r="L381" s="15"/>
      <c r="M381" s="15"/>
      <c r="N381" s="14" t="e">
        <f>IF(AND(B381=#REF!,C381=#REF!),LOOKUP(9.99999999999999E+307,$N$2:N380)+1,"")</f>
        <v>#REF!</v>
      </c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</row>
    <row r="382" spans="2:33" s="3" customFormat="1" ht="17.100000000000001" customHeight="1" x14ac:dyDescent="0.5">
      <c r="B382" s="34"/>
      <c r="C382" s="11"/>
      <c r="D382" s="11"/>
      <c r="E382" s="12"/>
      <c r="F382" s="12"/>
      <c r="G382" s="35"/>
      <c r="H382" s="80" t="str">
        <f t="shared" si="5"/>
        <v/>
      </c>
      <c r="J382" s="15"/>
      <c r="K382" s="15"/>
      <c r="L382" s="15"/>
      <c r="M382" s="15"/>
      <c r="N382" s="14" t="e">
        <f>IF(AND(B382=#REF!,C382=#REF!),LOOKUP(9.99999999999999E+307,$N$2:N381)+1,"")</f>
        <v>#REF!</v>
      </c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</row>
    <row r="383" spans="2:33" s="3" customFormat="1" ht="17.100000000000001" customHeight="1" x14ac:dyDescent="0.5">
      <c r="B383" s="34"/>
      <c r="C383" s="11"/>
      <c r="D383" s="11"/>
      <c r="E383" s="12"/>
      <c r="F383" s="12"/>
      <c r="G383" s="35"/>
      <c r="H383" s="80" t="str">
        <f t="shared" si="5"/>
        <v/>
      </c>
      <c r="J383" s="15"/>
      <c r="K383" s="15"/>
      <c r="L383" s="15"/>
      <c r="M383" s="15"/>
      <c r="N383" s="14" t="e">
        <f>IF(AND(B383=#REF!,C383=#REF!),LOOKUP(9.99999999999999E+307,$N$2:N382)+1,"")</f>
        <v>#REF!</v>
      </c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</row>
    <row r="384" spans="2:33" s="3" customFormat="1" ht="17.100000000000001" customHeight="1" x14ac:dyDescent="0.5">
      <c r="B384" s="34"/>
      <c r="C384" s="11"/>
      <c r="D384" s="11"/>
      <c r="E384" s="12"/>
      <c r="F384" s="12"/>
      <c r="G384" s="35"/>
      <c r="H384" s="80" t="str">
        <f t="shared" si="5"/>
        <v/>
      </c>
      <c r="J384" s="15"/>
      <c r="K384" s="15"/>
      <c r="L384" s="15"/>
      <c r="M384" s="15"/>
      <c r="N384" s="14" t="e">
        <f>IF(AND(B384=#REF!,C384=#REF!),LOOKUP(9.99999999999999E+307,$N$2:N383)+1,"")</f>
        <v>#REF!</v>
      </c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</row>
    <row r="385" spans="2:33" s="3" customFormat="1" ht="17.100000000000001" customHeight="1" x14ac:dyDescent="0.5">
      <c r="B385" s="34"/>
      <c r="C385" s="11"/>
      <c r="D385" s="11"/>
      <c r="E385" s="12"/>
      <c r="F385" s="12"/>
      <c r="G385" s="35"/>
      <c r="H385" s="80" t="str">
        <f t="shared" si="5"/>
        <v/>
      </c>
      <c r="J385" s="15"/>
      <c r="K385" s="15"/>
      <c r="L385" s="15"/>
      <c r="M385" s="15"/>
      <c r="N385" s="14" t="e">
        <f>IF(AND(B385=#REF!,C385=#REF!),LOOKUP(9.99999999999999E+307,$N$2:N384)+1,"")</f>
        <v>#REF!</v>
      </c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</row>
    <row r="386" spans="2:33" s="3" customFormat="1" ht="17.100000000000001" customHeight="1" x14ac:dyDescent="0.5">
      <c r="B386" s="34"/>
      <c r="C386" s="11"/>
      <c r="D386" s="11"/>
      <c r="E386" s="22"/>
      <c r="F386" s="12"/>
      <c r="G386" s="35"/>
      <c r="H386" s="80" t="str">
        <f t="shared" si="5"/>
        <v/>
      </c>
      <c r="J386" s="15"/>
      <c r="K386" s="15"/>
      <c r="L386" s="15"/>
      <c r="M386" s="15"/>
      <c r="N386" s="14" t="e">
        <f>IF(AND(B386=#REF!,C386=#REF!),LOOKUP(9.99999999999999E+307,$N$2:N385)+1,"")</f>
        <v>#REF!</v>
      </c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</row>
    <row r="387" spans="2:33" s="3" customFormat="1" ht="17.100000000000001" customHeight="1" x14ac:dyDescent="0.5">
      <c r="B387" s="34"/>
      <c r="C387" s="11"/>
      <c r="D387" s="11"/>
      <c r="E387" s="12"/>
      <c r="F387" s="12"/>
      <c r="G387" s="35"/>
      <c r="H387" s="80" t="str">
        <f t="shared" si="5"/>
        <v/>
      </c>
      <c r="J387" s="15"/>
      <c r="K387" s="15"/>
      <c r="L387" s="15"/>
      <c r="M387" s="15"/>
      <c r="N387" s="14" t="e">
        <f>IF(AND(B387=#REF!,C387=#REF!),LOOKUP(9.99999999999999E+307,$N$2:N386)+1,"")</f>
        <v>#REF!</v>
      </c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</row>
    <row r="388" spans="2:33" s="3" customFormat="1" ht="17.100000000000001" customHeight="1" x14ac:dyDescent="0.5">
      <c r="B388" s="34"/>
      <c r="C388" s="11"/>
      <c r="D388" s="11"/>
      <c r="E388" s="22"/>
      <c r="F388" s="12"/>
      <c r="G388" s="35"/>
      <c r="H388" s="80" t="str">
        <f t="shared" ref="H388:H451" si="6">IF(E388="","",IF(E388="เด็กชาย","M",IF(E388="นาย","M","W")))</f>
        <v/>
      </c>
      <c r="J388" s="15"/>
      <c r="K388" s="15"/>
      <c r="L388" s="15"/>
      <c r="M388" s="15"/>
      <c r="N388" s="14" t="e">
        <f>IF(AND(B388=#REF!,C388=#REF!),LOOKUP(9.99999999999999E+307,$N$2:N387)+1,"")</f>
        <v>#REF!</v>
      </c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</row>
    <row r="389" spans="2:33" s="3" customFormat="1" ht="17.100000000000001" customHeight="1" x14ac:dyDescent="0.5">
      <c r="B389" s="34"/>
      <c r="C389" s="11"/>
      <c r="D389" s="11"/>
      <c r="E389" s="22"/>
      <c r="F389" s="12"/>
      <c r="G389" s="35"/>
      <c r="H389" s="80" t="str">
        <f t="shared" si="6"/>
        <v/>
      </c>
      <c r="J389" s="15"/>
      <c r="K389" s="15"/>
      <c r="L389" s="15"/>
      <c r="M389" s="15"/>
      <c r="N389" s="14" t="e">
        <f>IF(AND(B389=#REF!,C389=#REF!),LOOKUP(9.99999999999999E+307,$N$2:N388)+1,"")</f>
        <v>#REF!</v>
      </c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</row>
    <row r="390" spans="2:33" s="3" customFormat="1" ht="17.100000000000001" customHeight="1" x14ac:dyDescent="0.5">
      <c r="B390" s="34"/>
      <c r="C390" s="11"/>
      <c r="D390" s="11"/>
      <c r="E390" s="22"/>
      <c r="F390" s="12"/>
      <c r="G390" s="35"/>
      <c r="H390" s="80" t="str">
        <f t="shared" si="6"/>
        <v/>
      </c>
      <c r="J390" s="15"/>
      <c r="K390" s="15"/>
      <c r="L390" s="15"/>
      <c r="M390" s="15"/>
      <c r="N390" s="14" t="e">
        <f>IF(AND(B390=#REF!,C390=#REF!),LOOKUP(9.99999999999999E+307,$N$2:N389)+1,"")</f>
        <v>#REF!</v>
      </c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</row>
    <row r="391" spans="2:33" s="3" customFormat="1" ht="17.100000000000001" customHeight="1" x14ac:dyDescent="0.5">
      <c r="B391" s="34"/>
      <c r="C391" s="11"/>
      <c r="D391" s="11"/>
      <c r="E391" s="22"/>
      <c r="F391" s="12"/>
      <c r="G391" s="35"/>
      <c r="H391" s="80" t="str">
        <f t="shared" si="6"/>
        <v/>
      </c>
      <c r="J391" s="15"/>
      <c r="K391" s="15"/>
      <c r="L391" s="15"/>
      <c r="M391" s="15"/>
      <c r="N391" s="14" t="e">
        <f>IF(AND(B391=#REF!,C391=#REF!),LOOKUP(9.99999999999999E+307,$N$2:N390)+1,"")</f>
        <v>#REF!</v>
      </c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</row>
    <row r="392" spans="2:33" s="3" customFormat="1" ht="17.100000000000001" customHeight="1" x14ac:dyDescent="0.5">
      <c r="B392" s="34"/>
      <c r="C392" s="11"/>
      <c r="D392" s="11"/>
      <c r="E392" s="22"/>
      <c r="F392" s="12"/>
      <c r="G392" s="35"/>
      <c r="H392" s="80" t="str">
        <f t="shared" si="6"/>
        <v/>
      </c>
      <c r="J392" s="15"/>
      <c r="K392" s="15"/>
      <c r="L392" s="15"/>
      <c r="M392" s="15"/>
      <c r="N392" s="14" t="e">
        <f>IF(AND(B392=#REF!,C392=#REF!),LOOKUP(9.99999999999999E+307,$N$2:N391)+1,"")</f>
        <v>#REF!</v>
      </c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</row>
    <row r="393" spans="2:33" s="3" customFormat="1" ht="17.100000000000001" customHeight="1" x14ac:dyDescent="0.5">
      <c r="B393" s="34"/>
      <c r="C393" s="11"/>
      <c r="D393" s="11"/>
      <c r="E393" s="22"/>
      <c r="F393" s="12"/>
      <c r="G393" s="35"/>
      <c r="H393" s="80" t="str">
        <f t="shared" si="6"/>
        <v/>
      </c>
      <c r="J393" s="15"/>
      <c r="K393" s="15"/>
      <c r="L393" s="15"/>
      <c r="M393" s="15"/>
      <c r="N393" s="14" t="e">
        <f>IF(AND(B393=#REF!,C393=#REF!),LOOKUP(9.99999999999999E+307,$N$2:N392)+1,"")</f>
        <v>#REF!</v>
      </c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</row>
    <row r="394" spans="2:33" s="3" customFormat="1" ht="17.100000000000001" customHeight="1" x14ac:dyDescent="0.5">
      <c r="B394" s="34"/>
      <c r="C394" s="11"/>
      <c r="D394" s="11"/>
      <c r="E394" s="22"/>
      <c r="F394" s="12"/>
      <c r="G394" s="35"/>
      <c r="H394" s="80" t="str">
        <f t="shared" si="6"/>
        <v/>
      </c>
      <c r="J394" s="15"/>
      <c r="K394" s="15"/>
      <c r="L394" s="15"/>
      <c r="M394" s="15"/>
      <c r="N394" s="14" t="e">
        <f>IF(AND(B394=#REF!,C394=#REF!),LOOKUP(9.99999999999999E+307,$N$2:N393)+1,"")</f>
        <v>#REF!</v>
      </c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</row>
    <row r="395" spans="2:33" s="3" customFormat="1" ht="17.100000000000001" customHeight="1" x14ac:dyDescent="0.5">
      <c r="B395" s="34"/>
      <c r="C395" s="11"/>
      <c r="D395" s="11"/>
      <c r="E395" s="22"/>
      <c r="F395" s="12"/>
      <c r="G395" s="35"/>
      <c r="H395" s="80" t="str">
        <f t="shared" si="6"/>
        <v/>
      </c>
      <c r="J395" s="15"/>
      <c r="K395" s="15"/>
      <c r="L395" s="15"/>
      <c r="M395" s="15"/>
      <c r="N395" s="14" t="e">
        <f>IF(AND(B395=#REF!,C395=#REF!),LOOKUP(9.99999999999999E+307,$N$2:N394)+1,"")</f>
        <v>#REF!</v>
      </c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</row>
    <row r="396" spans="2:33" s="3" customFormat="1" ht="17.100000000000001" customHeight="1" x14ac:dyDescent="0.5">
      <c r="B396" s="34"/>
      <c r="C396" s="11"/>
      <c r="D396" s="11"/>
      <c r="E396" s="22"/>
      <c r="F396" s="12"/>
      <c r="G396" s="35"/>
      <c r="H396" s="80" t="str">
        <f t="shared" si="6"/>
        <v/>
      </c>
      <c r="J396" s="15"/>
      <c r="K396" s="15"/>
      <c r="L396" s="15"/>
      <c r="M396" s="15"/>
      <c r="N396" s="14" t="e">
        <f>IF(AND(B396=#REF!,C396=#REF!),LOOKUP(9.99999999999999E+307,$N$2:N395)+1,"")</f>
        <v>#REF!</v>
      </c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</row>
    <row r="397" spans="2:33" s="3" customFormat="1" ht="17.100000000000001" customHeight="1" x14ac:dyDescent="0.5">
      <c r="B397" s="34"/>
      <c r="C397" s="11"/>
      <c r="D397" s="11"/>
      <c r="E397" s="22"/>
      <c r="F397" s="12"/>
      <c r="G397" s="35"/>
      <c r="H397" s="80" t="str">
        <f t="shared" si="6"/>
        <v/>
      </c>
      <c r="J397" s="15"/>
      <c r="K397" s="15"/>
      <c r="L397" s="15"/>
      <c r="M397" s="15"/>
      <c r="N397" s="14" t="e">
        <f>IF(AND(B397=#REF!,C397=#REF!),LOOKUP(9.99999999999999E+307,$N$2:N396)+1,"")</f>
        <v>#REF!</v>
      </c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</row>
    <row r="398" spans="2:33" s="3" customFormat="1" ht="17.100000000000001" customHeight="1" x14ac:dyDescent="0.5">
      <c r="B398" s="34"/>
      <c r="C398" s="11"/>
      <c r="D398" s="11"/>
      <c r="E398" s="22"/>
      <c r="F398" s="12"/>
      <c r="G398" s="35"/>
      <c r="H398" s="80" t="str">
        <f t="shared" si="6"/>
        <v/>
      </c>
      <c r="J398" s="15"/>
      <c r="K398" s="15"/>
      <c r="L398" s="15"/>
      <c r="M398" s="15"/>
      <c r="N398" s="14" t="e">
        <f>IF(AND(B398=#REF!,C398=#REF!),LOOKUP(9.99999999999999E+307,$N$2:N397)+1,"")</f>
        <v>#REF!</v>
      </c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</row>
    <row r="399" spans="2:33" s="3" customFormat="1" ht="17.100000000000001" customHeight="1" x14ac:dyDescent="0.5">
      <c r="B399" s="34"/>
      <c r="C399" s="11"/>
      <c r="D399" s="11"/>
      <c r="E399" s="22"/>
      <c r="F399" s="12"/>
      <c r="G399" s="35"/>
      <c r="H399" s="80" t="str">
        <f t="shared" si="6"/>
        <v/>
      </c>
      <c r="J399" s="15"/>
      <c r="K399" s="15"/>
      <c r="L399" s="15"/>
      <c r="M399" s="15"/>
      <c r="N399" s="14" t="e">
        <f>IF(AND(B399=#REF!,C399=#REF!),LOOKUP(9.99999999999999E+307,$N$2:N398)+1,"")</f>
        <v>#REF!</v>
      </c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</row>
    <row r="400" spans="2:33" s="3" customFormat="1" ht="17.100000000000001" customHeight="1" x14ac:dyDescent="0.5">
      <c r="B400" s="34"/>
      <c r="C400" s="11"/>
      <c r="D400" s="11"/>
      <c r="E400" s="22"/>
      <c r="F400" s="12"/>
      <c r="G400" s="35"/>
      <c r="H400" s="80" t="str">
        <f t="shared" si="6"/>
        <v/>
      </c>
      <c r="J400" s="15"/>
      <c r="K400" s="15"/>
      <c r="L400" s="15"/>
      <c r="M400" s="15"/>
      <c r="N400" s="14" t="e">
        <f>IF(AND(B400=#REF!,C400=#REF!),LOOKUP(9.99999999999999E+307,$N$2:N399)+1,"")</f>
        <v>#REF!</v>
      </c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</row>
    <row r="401" spans="2:33" s="3" customFormat="1" ht="17.100000000000001" customHeight="1" x14ac:dyDescent="0.5">
      <c r="B401" s="34"/>
      <c r="C401" s="11"/>
      <c r="D401" s="11"/>
      <c r="E401" s="22"/>
      <c r="F401" s="12"/>
      <c r="G401" s="35"/>
      <c r="H401" s="80" t="str">
        <f t="shared" si="6"/>
        <v/>
      </c>
      <c r="J401" s="15"/>
      <c r="K401" s="15"/>
      <c r="L401" s="15"/>
      <c r="M401" s="15"/>
      <c r="N401" s="14" t="e">
        <f>IF(AND(B401=#REF!,C401=#REF!),LOOKUP(9.99999999999999E+307,$N$2:N400)+1,"")</f>
        <v>#REF!</v>
      </c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</row>
    <row r="402" spans="2:33" s="3" customFormat="1" ht="17.100000000000001" customHeight="1" x14ac:dyDescent="0.5">
      <c r="B402" s="34"/>
      <c r="C402" s="11"/>
      <c r="D402" s="11"/>
      <c r="E402" s="22"/>
      <c r="F402" s="12"/>
      <c r="G402" s="35"/>
      <c r="H402" s="80" t="str">
        <f t="shared" si="6"/>
        <v/>
      </c>
      <c r="J402" s="15"/>
      <c r="K402" s="15"/>
      <c r="L402" s="15"/>
      <c r="M402" s="15"/>
      <c r="N402" s="14" t="e">
        <f>IF(AND(B402=#REF!,C402=#REF!),LOOKUP(9.99999999999999E+307,$N$2:N401)+1,"")</f>
        <v>#REF!</v>
      </c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</row>
    <row r="403" spans="2:33" s="3" customFormat="1" ht="17.100000000000001" customHeight="1" x14ac:dyDescent="0.5">
      <c r="B403" s="34"/>
      <c r="C403" s="11"/>
      <c r="D403" s="11"/>
      <c r="E403" s="22"/>
      <c r="F403" s="12"/>
      <c r="G403" s="35"/>
      <c r="H403" s="80" t="str">
        <f t="shared" si="6"/>
        <v/>
      </c>
      <c r="J403" s="15"/>
      <c r="K403" s="15"/>
      <c r="L403" s="15"/>
      <c r="M403" s="15"/>
      <c r="N403" s="14" t="e">
        <f>IF(AND(B403=#REF!,C403=#REF!),LOOKUP(9.99999999999999E+307,$N$2:N402)+1,"")</f>
        <v>#REF!</v>
      </c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</row>
    <row r="404" spans="2:33" s="3" customFormat="1" ht="17.100000000000001" customHeight="1" x14ac:dyDescent="0.5">
      <c r="B404" s="34"/>
      <c r="C404" s="11"/>
      <c r="D404" s="11"/>
      <c r="E404" s="22"/>
      <c r="F404" s="12"/>
      <c r="G404" s="35"/>
      <c r="H404" s="80" t="str">
        <f t="shared" si="6"/>
        <v/>
      </c>
      <c r="J404" s="15"/>
      <c r="K404" s="15"/>
      <c r="L404" s="15"/>
      <c r="M404" s="15"/>
      <c r="N404" s="14" t="e">
        <f>IF(AND(B404=#REF!,C404=#REF!),LOOKUP(9.99999999999999E+307,$N$2:N403)+1,"")</f>
        <v>#REF!</v>
      </c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</row>
    <row r="405" spans="2:33" s="3" customFormat="1" ht="17.100000000000001" customHeight="1" x14ac:dyDescent="0.5">
      <c r="B405" s="34"/>
      <c r="C405" s="11"/>
      <c r="D405" s="11"/>
      <c r="E405" s="22"/>
      <c r="F405" s="12"/>
      <c r="G405" s="35"/>
      <c r="H405" s="80" t="str">
        <f t="shared" si="6"/>
        <v/>
      </c>
      <c r="J405" s="15"/>
      <c r="K405" s="15"/>
      <c r="L405" s="15"/>
      <c r="M405" s="15"/>
      <c r="N405" s="14" t="e">
        <f>IF(AND(B405=#REF!,C405=#REF!),LOOKUP(9.99999999999999E+307,$N$2:N404)+1,"")</f>
        <v>#REF!</v>
      </c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</row>
    <row r="406" spans="2:33" s="3" customFormat="1" ht="17.100000000000001" customHeight="1" x14ac:dyDescent="0.5">
      <c r="B406" s="34"/>
      <c r="C406" s="11"/>
      <c r="D406" s="11"/>
      <c r="E406" s="22"/>
      <c r="F406" s="12"/>
      <c r="G406" s="35"/>
      <c r="H406" s="80" t="str">
        <f t="shared" si="6"/>
        <v/>
      </c>
      <c r="J406" s="15"/>
      <c r="K406" s="15"/>
      <c r="L406" s="15"/>
      <c r="M406" s="15"/>
      <c r="N406" s="14" t="e">
        <f>IF(AND(B406=#REF!,C406=#REF!),LOOKUP(9.99999999999999E+307,$N$2:N405)+1,"")</f>
        <v>#REF!</v>
      </c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</row>
    <row r="407" spans="2:33" s="3" customFormat="1" ht="17.100000000000001" customHeight="1" x14ac:dyDescent="0.5">
      <c r="B407" s="34"/>
      <c r="C407" s="11"/>
      <c r="D407" s="11"/>
      <c r="E407" s="22"/>
      <c r="F407" s="12"/>
      <c r="G407" s="35"/>
      <c r="H407" s="80" t="str">
        <f t="shared" si="6"/>
        <v/>
      </c>
      <c r="J407" s="15"/>
      <c r="K407" s="15"/>
      <c r="L407" s="15"/>
      <c r="M407" s="15"/>
      <c r="N407" s="14" t="e">
        <f>IF(AND(B407=#REF!,C407=#REF!),LOOKUP(9.99999999999999E+307,$N$2:N406)+1,"")</f>
        <v>#REF!</v>
      </c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</row>
    <row r="408" spans="2:33" s="3" customFormat="1" ht="17.100000000000001" customHeight="1" x14ac:dyDescent="0.5">
      <c r="B408" s="34"/>
      <c r="C408" s="11"/>
      <c r="D408" s="11"/>
      <c r="E408" s="22"/>
      <c r="F408" s="12"/>
      <c r="G408" s="35"/>
      <c r="H408" s="80" t="str">
        <f t="shared" si="6"/>
        <v/>
      </c>
      <c r="J408" s="15"/>
      <c r="K408" s="15"/>
      <c r="L408" s="15"/>
      <c r="M408" s="15"/>
      <c r="N408" s="14" t="e">
        <f>IF(AND(B408=#REF!,C408=#REF!),LOOKUP(9.99999999999999E+307,$N$2:N407)+1,"")</f>
        <v>#REF!</v>
      </c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</row>
    <row r="409" spans="2:33" s="3" customFormat="1" ht="17.100000000000001" customHeight="1" x14ac:dyDescent="0.5">
      <c r="B409" s="34"/>
      <c r="C409" s="11"/>
      <c r="D409" s="11"/>
      <c r="E409" s="22"/>
      <c r="F409" s="12"/>
      <c r="G409" s="35"/>
      <c r="H409" s="80" t="str">
        <f t="shared" si="6"/>
        <v/>
      </c>
      <c r="J409" s="15"/>
      <c r="K409" s="15"/>
      <c r="L409" s="15"/>
      <c r="M409" s="15"/>
      <c r="N409" s="14" t="e">
        <f>IF(AND(B409=#REF!,C409=#REF!),LOOKUP(9.99999999999999E+307,$N$2:N408)+1,"")</f>
        <v>#REF!</v>
      </c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</row>
    <row r="410" spans="2:33" s="3" customFormat="1" ht="17.100000000000001" customHeight="1" x14ac:dyDescent="0.5">
      <c r="B410" s="34"/>
      <c r="C410" s="11"/>
      <c r="D410" s="11"/>
      <c r="E410" s="22"/>
      <c r="F410" s="12"/>
      <c r="G410" s="35"/>
      <c r="H410" s="80" t="str">
        <f t="shared" si="6"/>
        <v/>
      </c>
      <c r="J410" s="15"/>
      <c r="K410" s="15"/>
      <c r="L410" s="15"/>
      <c r="M410" s="15"/>
      <c r="N410" s="14" t="e">
        <f>IF(AND(B410=#REF!,C410=#REF!),LOOKUP(9.99999999999999E+307,$N$2:N409)+1,"")</f>
        <v>#REF!</v>
      </c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</row>
    <row r="411" spans="2:33" s="3" customFormat="1" ht="17.100000000000001" customHeight="1" x14ac:dyDescent="0.5">
      <c r="B411" s="34"/>
      <c r="C411" s="11"/>
      <c r="D411" s="11"/>
      <c r="E411" s="22"/>
      <c r="F411" s="12"/>
      <c r="G411" s="35"/>
      <c r="H411" s="80" t="str">
        <f t="shared" si="6"/>
        <v/>
      </c>
      <c r="J411" s="15"/>
      <c r="K411" s="15"/>
      <c r="L411" s="15"/>
      <c r="M411" s="15"/>
      <c r="N411" s="14" t="e">
        <f>IF(AND(B411=#REF!,C411=#REF!),LOOKUP(9.99999999999999E+307,$N$2:N410)+1,"")</f>
        <v>#REF!</v>
      </c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</row>
    <row r="412" spans="2:33" s="3" customFormat="1" ht="17.100000000000001" customHeight="1" x14ac:dyDescent="0.5">
      <c r="B412" s="34"/>
      <c r="C412" s="11"/>
      <c r="D412" s="11"/>
      <c r="E412" s="22"/>
      <c r="F412" s="12"/>
      <c r="G412" s="35"/>
      <c r="H412" s="80" t="str">
        <f t="shared" si="6"/>
        <v/>
      </c>
      <c r="J412" s="15"/>
      <c r="K412" s="15"/>
      <c r="L412" s="15"/>
      <c r="M412" s="15"/>
      <c r="N412" s="14" t="e">
        <f>IF(AND(B412=#REF!,C412=#REF!),LOOKUP(9.99999999999999E+307,$N$2:N411)+1,"")</f>
        <v>#REF!</v>
      </c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</row>
    <row r="413" spans="2:33" s="3" customFormat="1" ht="17.100000000000001" customHeight="1" x14ac:dyDescent="0.5">
      <c r="B413" s="34"/>
      <c r="C413" s="11"/>
      <c r="D413" s="11"/>
      <c r="E413" s="22"/>
      <c r="F413" s="12"/>
      <c r="G413" s="35"/>
      <c r="H413" s="80" t="str">
        <f t="shared" si="6"/>
        <v/>
      </c>
      <c r="J413" s="15"/>
      <c r="K413" s="15"/>
      <c r="L413" s="15"/>
      <c r="M413" s="15"/>
      <c r="N413" s="14" t="e">
        <f>IF(AND(B413=#REF!,C413=#REF!),LOOKUP(9.99999999999999E+307,$N$2:N412)+1,"")</f>
        <v>#REF!</v>
      </c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</row>
    <row r="414" spans="2:33" s="3" customFormat="1" ht="17.100000000000001" customHeight="1" x14ac:dyDescent="0.5">
      <c r="B414" s="34"/>
      <c r="C414" s="11"/>
      <c r="D414" s="11"/>
      <c r="E414" s="22"/>
      <c r="F414" s="12"/>
      <c r="G414" s="35"/>
      <c r="H414" s="80" t="str">
        <f t="shared" si="6"/>
        <v/>
      </c>
      <c r="J414" s="15"/>
      <c r="K414" s="15"/>
      <c r="L414" s="15"/>
      <c r="M414" s="15"/>
      <c r="N414" s="14" t="e">
        <f>IF(AND(B414=#REF!,C414=#REF!),LOOKUP(9.99999999999999E+307,$N$2:N413)+1,"")</f>
        <v>#REF!</v>
      </c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</row>
    <row r="415" spans="2:33" s="3" customFormat="1" ht="17.100000000000001" customHeight="1" x14ac:dyDescent="0.5">
      <c r="B415" s="34"/>
      <c r="C415" s="11"/>
      <c r="D415" s="11"/>
      <c r="E415" s="22"/>
      <c r="F415" s="12"/>
      <c r="G415" s="35"/>
      <c r="H415" s="80" t="str">
        <f t="shared" si="6"/>
        <v/>
      </c>
      <c r="J415" s="15"/>
      <c r="K415" s="15"/>
      <c r="L415" s="15"/>
      <c r="M415" s="15"/>
      <c r="N415" s="14" t="e">
        <f>IF(AND(B415=#REF!,C415=#REF!),LOOKUP(9.99999999999999E+307,$N$2:N414)+1,"")</f>
        <v>#REF!</v>
      </c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</row>
    <row r="416" spans="2:33" s="3" customFormat="1" ht="17.100000000000001" customHeight="1" x14ac:dyDescent="0.5">
      <c r="B416" s="34"/>
      <c r="C416" s="23"/>
      <c r="D416" s="11"/>
      <c r="E416" s="25"/>
      <c r="F416" s="25"/>
      <c r="G416" s="37"/>
      <c r="H416" s="80" t="str">
        <f t="shared" si="6"/>
        <v/>
      </c>
      <c r="J416" s="15"/>
      <c r="K416" s="15"/>
      <c r="L416" s="15"/>
      <c r="M416" s="15"/>
      <c r="N416" s="14" t="e">
        <f>IF(AND(B416=#REF!,C416=#REF!),LOOKUP(9.99999999999999E+307,$N$2:N415)+1,"")</f>
        <v>#REF!</v>
      </c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</row>
    <row r="417" spans="2:33" s="3" customFormat="1" ht="17.100000000000001" customHeight="1" x14ac:dyDescent="0.5">
      <c r="B417" s="34"/>
      <c r="C417" s="11"/>
      <c r="D417" s="11"/>
      <c r="E417" s="22"/>
      <c r="F417" s="12"/>
      <c r="G417" s="35"/>
      <c r="H417" s="80" t="str">
        <f t="shared" si="6"/>
        <v/>
      </c>
      <c r="J417" s="15"/>
      <c r="K417" s="15"/>
      <c r="L417" s="15"/>
      <c r="M417" s="15"/>
      <c r="N417" s="14" t="e">
        <f>IF(AND(B417=#REF!,C417=#REF!),LOOKUP(9.99999999999999E+307,$N$2:N416)+1,"")</f>
        <v>#REF!</v>
      </c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</row>
    <row r="418" spans="2:33" s="3" customFormat="1" ht="17.100000000000001" customHeight="1" x14ac:dyDescent="0.5">
      <c r="B418" s="34"/>
      <c r="C418" s="11"/>
      <c r="D418" s="11"/>
      <c r="E418" s="22"/>
      <c r="F418" s="22"/>
      <c r="G418" s="35"/>
      <c r="H418" s="80" t="str">
        <f t="shared" si="6"/>
        <v/>
      </c>
      <c r="J418" s="15"/>
      <c r="K418" s="15"/>
      <c r="L418" s="15"/>
      <c r="M418" s="15"/>
      <c r="N418" s="14" t="e">
        <f>IF(AND(B418=#REF!,C418=#REF!),LOOKUP(9.99999999999999E+307,$N$2:N417)+1,"")</f>
        <v>#REF!</v>
      </c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</row>
    <row r="419" spans="2:33" s="3" customFormat="1" ht="17.100000000000001" customHeight="1" x14ac:dyDescent="0.5">
      <c r="B419" s="34"/>
      <c r="C419" s="23"/>
      <c r="D419" s="11"/>
      <c r="E419" s="25"/>
      <c r="F419" s="25"/>
      <c r="G419" s="37"/>
      <c r="H419" s="80" t="str">
        <f t="shared" si="6"/>
        <v/>
      </c>
      <c r="J419" s="15"/>
      <c r="K419" s="15"/>
      <c r="L419" s="15"/>
      <c r="M419" s="15"/>
      <c r="N419" s="14" t="e">
        <f>IF(AND(B419=#REF!,C419=#REF!),LOOKUP(9.99999999999999E+307,$N$2:N418)+1,"")</f>
        <v>#REF!</v>
      </c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</row>
    <row r="420" spans="2:33" s="3" customFormat="1" ht="17.100000000000001" customHeight="1" x14ac:dyDescent="0.5">
      <c r="B420" s="34"/>
      <c r="C420" s="11"/>
      <c r="D420" s="11"/>
      <c r="E420" s="22"/>
      <c r="F420" s="22"/>
      <c r="G420" s="35"/>
      <c r="H420" s="80" t="str">
        <f t="shared" si="6"/>
        <v/>
      </c>
      <c r="J420" s="15"/>
      <c r="K420" s="15"/>
      <c r="L420" s="15"/>
      <c r="M420" s="15"/>
      <c r="N420" s="14" t="e">
        <f>IF(AND(B420=#REF!,C420=#REF!),LOOKUP(9.99999999999999E+307,$N$2:N419)+1,"")</f>
        <v>#REF!</v>
      </c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</row>
    <row r="421" spans="2:33" s="3" customFormat="1" ht="17.100000000000001" customHeight="1" x14ac:dyDescent="0.5">
      <c r="B421" s="34"/>
      <c r="C421" s="23"/>
      <c r="D421" s="11"/>
      <c r="E421" s="25"/>
      <c r="F421" s="25"/>
      <c r="G421" s="37"/>
      <c r="H421" s="80" t="str">
        <f t="shared" si="6"/>
        <v/>
      </c>
      <c r="J421" s="15"/>
      <c r="K421" s="15"/>
      <c r="L421" s="15"/>
      <c r="M421" s="15"/>
      <c r="N421" s="14" t="e">
        <f>IF(AND(B421=#REF!,C421=#REF!),LOOKUP(9.99999999999999E+307,$N$2:N420)+1,"")</f>
        <v>#REF!</v>
      </c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</row>
    <row r="422" spans="2:33" s="3" customFormat="1" ht="17.100000000000001" customHeight="1" x14ac:dyDescent="0.5">
      <c r="B422" s="34"/>
      <c r="C422" s="11"/>
      <c r="D422" s="11"/>
      <c r="E422" s="12"/>
      <c r="F422" s="12"/>
      <c r="G422" s="35"/>
      <c r="H422" s="80" t="str">
        <f t="shared" si="6"/>
        <v/>
      </c>
      <c r="J422" s="15"/>
      <c r="K422" s="15"/>
      <c r="L422" s="15"/>
      <c r="M422" s="15"/>
      <c r="N422" s="14" t="e">
        <f>IF(AND(B422=#REF!,C422=#REF!),LOOKUP(9.99999999999999E+307,$N$2:N421)+1,"")</f>
        <v>#REF!</v>
      </c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</row>
    <row r="423" spans="2:33" s="3" customFormat="1" ht="17.100000000000001" customHeight="1" x14ac:dyDescent="0.5">
      <c r="B423" s="34"/>
      <c r="C423" s="11"/>
      <c r="D423" s="11"/>
      <c r="E423" s="12"/>
      <c r="F423" s="12"/>
      <c r="G423" s="35"/>
      <c r="H423" s="80" t="str">
        <f t="shared" si="6"/>
        <v/>
      </c>
      <c r="J423" s="15"/>
      <c r="K423" s="15"/>
      <c r="L423" s="15"/>
      <c r="M423" s="15"/>
      <c r="N423" s="14" t="e">
        <f>IF(AND(B423=#REF!,C423=#REF!),LOOKUP(9.99999999999999E+307,$N$2:N422)+1,"")</f>
        <v>#REF!</v>
      </c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</row>
    <row r="424" spans="2:33" s="3" customFormat="1" ht="17.100000000000001" customHeight="1" x14ac:dyDescent="0.5">
      <c r="B424" s="34"/>
      <c r="C424" s="11"/>
      <c r="D424" s="11"/>
      <c r="E424" s="12"/>
      <c r="F424" s="12"/>
      <c r="G424" s="35"/>
      <c r="H424" s="80" t="str">
        <f t="shared" si="6"/>
        <v/>
      </c>
      <c r="J424" s="15"/>
      <c r="K424" s="15"/>
      <c r="L424" s="15"/>
      <c r="M424" s="15"/>
      <c r="N424" s="14" t="e">
        <f>IF(AND(B424=#REF!,C424=#REF!),LOOKUP(9.99999999999999E+307,$N$2:N423)+1,"")</f>
        <v>#REF!</v>
      </c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</row>
    <row r="425" spans="2:33" s="3" customFormat="1" ht="17.100000000000001" customHeight="1" x14ac:dyDescent="0.5">
      <c r="B425" s="34"/>
      <c r="C425" s="11"/>
      <c r="D425" s="11"/>
      <c r="E425" s="12"/>
      <c r="F425" s="12"/>
      <c r="G425" s="35"/>
      <c r="H425" s="80" t="str">
        <f t="shared" si="6"/>
        <v/>
      </c>
      <c r="J425" s="15"/>
      <c r="K425" s="15"/>
      <c r="L425" s="15"/>
      <c r="M425" s="15"/>
      <c r="N425" s="14" t="e">
        <f>IF(AND(B425=#REF!,C425=#REF!),LOOKUP(9.99999999999999E+307,$N$2:N424)+1,"")</f>
        <v>#REF!</v>
      </c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</row>
    <row r="426" spans="2:33" s="3" customFormat="1" ht="17.100000000000001" customHeight="1" x14ac:dyDescent="0.5">
      <c r="B426" s="34"/>
      <c r="C426" s="23"/>
      <c r="D426" s="11"/>
      <c r="E426" s="25"/>
      <c r="F426" s="25"/>
      <c r="G426" s="37"/>
      <c r="H426" s="80" t="str">
        <f t="shared" si="6"/>
        <v/>
      </c>
      <c r="J426" s="15"/>
      <c r="K426" s="15"/>
      <c r="L426" s="15"/>
      <c r="M426" s="15"/>
      <c r="N426" s="14" t="e">
        <f>IF(AND(B426=#REF!,C426=#REF!),LOOKUP(9.99999999999999E+307,$N$2:N425)+1,"")</f>
        <v>#REF!</v>
      </c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</row>
    <row r="427" spans="2:33" s="3" customFormat="1" ht="17.100000000000001" customHeight="1" x14ac:dyDescent="0.5">
      <c r="B427" s="34"/>
      <c r="C427" s="11"/>
      <c r="D427" s="11"/>
      <c r="E427" s="22"/>
      <c r="F427" s="12"/>
      <c r="G427" s="35"/>
      <c r="H427" s="80" t="str">
        <f t="shared" si="6"/>
        <v/>
      </c>
      <c r="J427" s="15"/>
      <c r="K427" s="15"/>
      <c r="L427" s="15"/>
      <c r="M427" s="15"/>
      <c r="N427" s="14" t="e">
        <f>IF(AND(B427=#REF!,C427=#REF!),LOOKUP(9.99999999999999E+307,$N$2:N426)+1,"")</f>
        <v>#REF!</v>
      </c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</row>
    <row r="428" spans="2:33" s="3" customFormat="1" ht="17.100000000000001" customHeight="1" x14ac:dyDescent="0.5">
      <c r="B428" s="34"/>
      <c r="C428" s="11"/>
      <c r="D428" s="11"/>
      <c r="E428" s="22"/>
      <c r="F428" s="12"/>
      <c r="G428" s="35"/>
      <c r="H428" s="80" t="str">
        <f t="shared" si="6"/>
        <v/>
      </c>
      <c r="J428" s="15"/>
      <c r="K428" s="15"/>
      <c r="L428" s="15"/>
      <c r="M428" s="15"/>
      <c r="N428" s="14" t="e">
        <f>IF(AND(B428=#REF!,C428=#REF!),LOOKUP(9.99999999999999E+307,$N$2:N427)+1,"")</f>
        <v>#REF!</v>
      </c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</row>
    <row r="429" spans="2:33" s="3" customFormat="1" ht="17.100000000000001" customHeight="1" x14ac:dyDescent="0.5">
      <c r="B429" s="34"/>
      <c r="C429" s="11"/>
      <c r="D429" s="11"/>
      <c r="E429" s="22"/>
      <c r="F429" s="12"/>
      <c r="G429" s="35"/>
      <c r="H429" s="80" t="str">
        <f t="shared" si="6"/>
        <v/>
      </c>
      <c r="J429" s="15"/>
      <c r="K429" s="15"/>
      <c r="L429" s="15"/>
      <c r="M429" s="15"/>
      <c r="N429" s="14" t="e">
        <f>IF(AND(B429=#REF!,C429=#REF!),LOOKUP(9.99999999999999E+307,$N$2:N428)+1,"")</f>
        <v>#REF!</v>
      </c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</row>
    <row r="430" spans="2:33" s="3" customFormat="1" ht="17.100000000000001" customHeight="1" x14ac:dyDescent="0.5">
      <c r="B430" s="34"/>
      <c r="C430" s="11"/>
      <c r="D430" s="11"/>
      <c r="E430" s="22"/>
      <c r="F430" s="12"/>
      <c r="G430" s="35"/>
      <c r="H430" s="80" t="str">
        <f t="shared" si="6"/>
        <v/>
      </c>
      <c r="J430" s="15"/>
      <c r="K430" s="15"/>
      <c r="L430" s="15"/>
      <c r="M430" s="15"/>
      <c r="N430" s="14" t="e">
        <f>IF(AND(B430=#REF!,C430=#REF!),LOOKUP(9.99999999999999E+307,$N$2:N429)+1,"")</f>
        <v>#REF!</v>
      </c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</row>
    <row r="431" spans="2:33" s="3" customFormat="1" ht="17.100000000000001" customHeight="1" x14ac:dyDescent="0.5">
      <c r="B431" s="34"/>
      <c r="C431" s="11"/>
      <c r="D431" s="11"/>
      <c r="E431" s="22"/>
      <c r="F431" s="12"/>
      <c r="G431" s="35"/>
      <c r="H431" s="80" t="str">
        <f t="shared" si="6"/>
        <v/>
      </c>
      <c r="J431" s="15"/>
      <c r="K431" s="15"/>
      <c r="L431" s="15"/>
      <c r="M431" s="15"/>
      <c r="N431" s="14" t="e">
        <f>IF(AND(B431=#REF!,C431=#REF!),LOOKUP(9.99999999999999E+307,$N$2:N430)+1,"")</f>
        <v>#REF!</v>
      </c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</row>
    <row r="432" spans="2:33" s="3" customFormat="1" ht="17.100000000000001" customHeight="1" x14ac:dyDescent="0.5">
      <c r="B432" s="34"/>
      <c r="C432" s="11"/>
      <c r="D432" s="11"/>
      <c r="E432" s="22"/>
      <c r="F432" s="12"/>
      <c r="G432" s="35"/>
      <c r="H432" s="80" t="str">
        <f t="shared" si="6"/>
        <v/>
      </c>
      <c r="J432" s="15"/>
      <c r="K432" s="15"/>
      <c r="L432" s="15"/>
      <c r="M432" s="15"/>
      <c r="N432" s="14" t="e">
        <f>IF(AND(B432=#REF!,C432=#REF!),LOOKUP(9.99999999999999E+307,$N$2:N431)+1,"")</f>
        <v>#REF!</v>
      </c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</row>
    <row r="433" spans="2:33" s="3" customFormat="1" ht="17.100000000000001" customHeight="1" x14ac:dyDescent="0.5">
      <c r="B433" s="34"/>
      <c r="C433" s="11"/>
      <c r="D433" s="11"/>
      <c r="E433" s="22"/>
      <c r="F433" s="12"/>
      <c r="G433" s="35"/>
      <c r="H433" s="80" t="str">
        <f t="shared" si="6"/>
        <v/>
      </c>
      <c r="J433" s="15"/>
      <c r="K433" s="15"/>
      <c r="L433" s="15"/>
      <c r="M433" s="15"/>
      <c r="N433" s="14" t="e">
        <f>IF(AND(B433=#REF!,C433=#REF!),LOOKUP(9.99999999999999E+307,$N$2:N432)+1,"")</f>
        <v>#REF!</v>
      </c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</row>
    <row r="434" spans="2:33" s="3" customFormat="1" ht="17.100000000000001" customHeight="1" x14ac:dyDescent="0.5">
      <c r="B434" s="34"/>
      <c r="C434" s="11"/>
      <c r="D434" s="11"/>
      <c r="E434" s="22"/>
      <c r="F434" s="12"/>
      <c r="G434" s="35"/>
      <c r="H434" s="80" t="str">
        <f t="shared" si="6"/>
        <v/>
      </c>
      <c r="J434" s="15"/>
      <c r="K434" s="15"/>
      <c r="L434" s="15"/>
      <c r="M434" s="15"/>
      <c r="N434" s="14" t="e">
        <f>IF(AND(B434=#REF!,C434=#REF!),LOOKUP(9.99999999999999E+307,$N$2:N433)+1,"")</f>
        <v>#REF!</v>
      </c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</row>
    <row r="435" spans="2:33" s="3" customFormat="1" ht="17.100000000000001" customHeight="1" x14ac:dyDescent="0.5">
      <c r="B435" s="34"/>
      <c r="C435" s="11"/>
      <c r="D435" s="11"/>
      <c r="E435" s="22"/>
      <c r="F435" s="12"/>
      <c r="G435" s="35"/>
      <c r="H435" s="80" t="str">
        <f t="shared" si="6"/>
        <v/>
      </c>
      <c r="J435" s="15"/>
      <c r="K435" s="15"/>
      <c r="L435" s="15"/>
      <c r="M435" s="15"/>
      <c r="N435" s="14" t="e">
        <f>IF(AND(B435=#REF!,C435=#REF!),LOOKUP(9.99999999999999E+307,$N$2:N434)+1,"")</f>
        <v>#REF!</v>
      </c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</row>
    <row r="436" spans="2:33" s="3" customFormat="1" ht="17.100000000000001" customHeight="1" x14ac:dyDescent="0.5">
      <c r="B436" s="34"/>
      <c r="C436" s="11"/>
      <c r="D436" s="11"/>
      <c r="E436" s="22"/>
      <c r="F436" s="12"/>
      <c r="G436" s="35"/>
      <c r="H436" s="80" t="str">
        <f t="shared" si="6"/>
        <v/>
      </c>
      <c r="J436" s="15"/>
      <c r="K436" s="15"/>
      <c r="L436" s="15"/>
      <c r="M436" s="15"/>
      <c r="N436" s="14" t="e">
        <f>IF(AND(B436=#REF!,C436=#REF!),LOOKUP(9.99999999999999E+307,$N$2:N435)+1,"")</f>
        <v>#REF!</v>
      </c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</row>
    <row r="437" spans="2:33" s="3" customFormat="1" ht="17.100000000000001" customHeight="1" x14ac:dyDescent="0.5">
      <c r="B437" s="34"/>
      <c r="C437" s="11"/>
      <c r="D437" s="11"/>
      <c r="E437" s="22"/>
      <c r="F437" s="12"/>
      <c r="G437" s="35"/>
      <c r="H437" s="80" t="str">
        <f t="shared" si="6"/>
        <v/>
      </c>
      <c r="J437" s="15"/>
      <c r="K437" s="15"/>
      <c r="L437" s="15"/>
      <c r="M437" s="15"/>
      <c r="N437" s="14" t="e">
        <f>IF(AND(B437=#REF!,C437=#REF!),LOOKUP(9.99999999999999E+307,$N$2:N436)+1,"")</f>
        <v>#REF!</v>
      </c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</row>
    <row r="438" spans="2:33" s="3" customFormat="1" ht="17.100000000000001" customHeight="1" x14ac:dyDescent="0.5">
      <c r="B438" s="34"/>
      <c r="C438" s="11"/>
      <c r="D438" s="11"/>
      <c r="E438" s="22"/>
      <c r="F438" s="12"/>
      <c r="G438" s="35"/>
      <c r="H438" s="80" t="str">
        <f t="shared" si="6"/>
        <v/>
      </c>
      <c r="J438" s="15"/>
      <c r="K438" s="15"/>
      <c r="L438" s="15"/>
      <c r="M438" s="15"/>
      <c r="N438" s="14" t="e">
        <f>IF(AND(B438=#REF!,C438=#REF!),LOOKUP(9.99999999999999E+307,$N$2:N437)+1,"")</f>
        <v>#REF!</v>
      </c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</row>
    <row r="439" spans="2:33" s="3" customFormat="1" ht="17.100000000000001" customHeight="1" x14ac:dyDescent="0.5">
      <c r="B439" s="34"/>
      <c r="C439" s="11"/>
      <c r="D439" s="11"/>
      <c r="E439" s="22"/>
      <c r="F439" s="12"/>
      <c r="G439" s="35"/>
      <c r="H439" s="80" t="str">
        <f t="shared" si="6"/>
        <v/>
      </c>
      <c r="J439" s="15"/>
      <c r="K439" s="15"/>
      <c r="L439" s="15"/>
      <c r="M439" s="15"/>
      <c r="N439" s="14" t="e">
        <f>IF(AND(B439=#REF!,C439=#REF!),LOOKUP(9.99999999999999E+307,$N$2:N438)+1,"")</f>
        <v>#REF!</v>
      </c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</row>
    <row r="440" spans="2:33" s="3" customFormat="1" ht="17.100000000000001" customHeight="1" x14ac:dyDescent="0.5">
      <c r="B440" s="34"/>
      <c r="C440" s="11"/>
      <c r="D440" s="11"/>
      <c r="E440" s="22"/>
      <c r="F440" s="12"/>
      <c r="G440" s="35"/>
      <c r="H440" s="80" t="str">
        <f t="shared" si="6"/>
        <v/>
      </c>
      <c r="J440" s="15"/>
      <c r="K440" s="15"/>
      <c r="L440" s="15"/>
      <c r="M440" s="15"/>
      <c r="N440" s="14" t="e">
        <f>IF(AND(B440=#REF!,C440=#REF!),LOOKUP(9.99999999999999E+307,$N$2:N439)+1,"")</f>
        <v>#REF!</v>
      </c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</row>
    <row r="441" spans="2:33" s="3" customFormat="1" ht="17.100000000000001" customHeight="1" x14ac:dyDescent="0.5">
      <c r="B441" s="34"/>
      <c r="C441" s="11"/>
      <c r="D441" s="11"/>
      <c r="E441" s="22"/>
      <c r="F441" s="12"/>
      <c r="G441" s="35"/>
      <c r="H441" s="80" t="str">
        <f t="shared" si="6"/>
        <v/>
      </c>
      <c r="J441" s="15"/>
      <c r="K441" s="15"/>
      <c r="L441" s="15"/>
      <c r="M441" s="15"/>
      <c r="N441" s="14" t="e">
        <f>IF(AND(B441=#REF!,C441=#REF!),LOOKUP(9.99999999999999E+307,$N$2:N440)+1,"")</f>
        <v>#REF!</v>
      </c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</row>
    <row r="442" spans="2:33" s="3" customFormat="1" ht="17.100000000000001" customHeight="1" x14ac:dyDescent="0.5">
      <c r="B442" s="34"/>
      <c r="C442" s="11"/>
      <c r="D442" s="11"/>
      <c r="E442" s="22"/>
      <c r="F442" s="12"/>
      <c r="G442" s="35"/>
      <c r="H442" s="80" t="str">
        <f t="shared" si="6"/>
        <v/>
      </c>
      <c r="J442" s="15"/>
      <c r="K442" s="15"/>
      <c r="L442" s="15"/>
      <c r="M442" s="15"/>
      <c r="N442" s="14" t="e">
        <f>IF(AND(B442=#REF!,C442=#REF!),LOOKUP(9.99999999999999E+307,$N$2:N441)+1,"")</f>
        <v>#REF!</v>
      </c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</row>
    <row r="443" spans="2:33" s="3" customFormat="1" ht="17.100000000000001" customHeight="1" x14ac:dyDescent="0.5">
      <c r="B443" s="34"/>
      <c r="C443" s="11"/>
      <c r="D443" s="11"/>
      <c r="E443" s="22"/>
      <c r="F443" s="12"/>
      <c r="G443" s="35"/>
      <c r="H443" s="80" t="str">
        <f t="shared" si="6"/>
        <v/>
      </c>
      <c r="J443" s="15"/>
      <c r="K443" s="15"/>
      <c r="L443" s="15"/>
      <c r="M443" s="15"/>
      <c r="N443" s="14" t="e">
        <f>IF(AND(B443=#REF!,C443=#REF!),LOOKUP(9.99999999999999E+307,$N$2:N442)+1,"")</f>
        <v>#REF!</v>
      </c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</row>
    <row r="444" spans="2:33" s="3" customFormat="1" ht="17.100000000000001" customHeight="1" x14ac:dyDescent="0.5">
      <c r="B444" s="34"/>
      <c r="C444" s="11"/>
      <c r="D444" s="11"/>
      <c r="E444" s="22"/>
      <c r="F444" s="12"/>
      <c r="G444" s="35"/>
      <c r="H444" s="80" t="str">
        <f t="shared" si="6"/>
        <v/>
      </c>
      <c r="J444" s="15"/>
      <c r="K444" s="15"/>
      <c r="L444" s="15"/>
      <c r="M444" s="15"/>
      <c r="N444" s="14" t="e">
        <f>IF(AND(B444=#REF!,C444=#REF!),LOOKUP(9.99999999999999E+307,$N$2:N443)+1,"")</f>
        <v>#REF!</v>
      </c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</row>
    <row r="445" spans="2:33" s="3" customFormat="1" ht="17.100000000000001" customHeight="1" x14ac:dyDescent="0.5">
      <c r="B445" s="34"/>
      <c r="C445" s="11"/>
      <c r="D445" s="11"/>
      <c r="E445" s="22"/>
      <c r="F445" s="12"/>
      <c r="G445" s="35"/>
      <c r="H445" s="80" t="str">
        <f t="shared" si="6"/>
        <v/>
      </c>
      <c r="J445" s="15"/>
      <c r="K445" s="15"/>
      <c r="L445" s="15"/>
      <c r="M445" s="15"/>
      <c r="N445" s="14" t="e">
        <f>IF(AND(B445=#REF!,C445=#REF!),LOOKUP(9.99999999999999E+307,$N$2:N444)+1,"")</f>
        <v>#REF!</v>
      </c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</row>
    <row r="446" spans="2:33" s="3" customFormat="1" ht="17.100000000000001" customHeight="1" x14ac:dyDescent="0.5">
      <c r="B446" s="34"/>
      <c r="C446" s="11"/>
      <c r="D446" s="11"/>
      <c r="E446" s="22"/>
      <c r="F446" s="12"/>
      <c r="G446" s="35"/>
      <c r="H446" s="80" t="str">
        <f t="shared" si="6"/>
        <v/>
      </c>
      <c r="J446" s="15"/>
      <c r="K446" s="15"/>
      <c r="L446" s="15"/>
      <c r="M446" s="15"/>
      <c r="N446" s="14" t="e">
        <f>IF(AND(B446=#REF!,C446=#REF!),LOOKUP(9.99999999999999E+307,$N$2:N445)+1,"")</f>
        <v>#REF!</v>
      </c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</row>
    <row r="447" spans="2:33" s="3" customFormat="1" ht="17.100000000000001" customHeight="1" x14ac:dyDescent="0.5">
      <c r="B447" s="34"/>
      <c r="C447" s="11"/>
      <c r="D447" s="11"/>
      <c r="E447" s="22"/>
      <c r="F447" s="12"/>
      <c r="G447" s="35"/>
      <c r="H447" s="80" t="str">
        <f t="shared" si="6"/>
        <v/>
      </c>
      <c r="J447" s="15"/>
      <c r="K447" s="15"/>
      <c r="L447" s="15"/>
      <c r="M447" s="15"/>
      <c r="N447" s="14" t="e">
        <f>IF(AND(B447=#REF!,C447=#REF!),LOOKUP(9.99999999999999E+307,$N$2:N446)+1,"")</f>
        <v>#REF!</v>
      </c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</row>
    <row r="448" spans="2:33" s="3" customFormat="1" ht="17.100000000000001" customHeight="1" x14ac:dyDescent="0.5">
      <c r="B448" s="34"/>
      <c r="C448" s="11"/>
      <c r="D448" s="11"/>
      <c r="E448" s="22"/>
      <c r="F448" s="12"/>
      <c r="G448" s="35"/>
      <c r="H448" s="80" t="str">
        <f t="shared" si="6"/>
        <v/>
      </c>
      <c r="J448" s="15"/>
      <c r="K448" s="15"/>
      <c r="L448" s="15"/>
      <c r="M448" s="15"/>
      <c r="N448" s="14" t="e">
        <f>IF(AND(B448=#REF!,C448=#REF!),LOOKUP(9.99999999999999E+307,$N$2:N447)+1,"")</f>
        <v>#REF!</v>
      </c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</row>
    <row r="449" spans="2:33" s="3" customFormat="1" ht="17.100000000000001" customHeight="1" x14ac:dyDescent="0.5">
      <c r="B449" s="34"/>
      <c r="C449" s="11"/>
      <c r="D449" s="11"/>
      <c r="E449" s="22"/>
      <c r="F449" s="12"/>
      <c r="G449" s="35"/>
      <c r="H449" s="80" t="str">
        <f t="shared" si="6"/>
        <v/>
      </c>
      <c r="J449" s="15"/>
      <c r="K449" s="15"/>
      <c r="L449" s="15"/>
      <c r="M449" s="15"/>
      <c r="N449" s="14" t="e">
        <f>IF(AND(B449=#REF!,C449=#REF!),LOOKUP(9.99999999999999E+307,$N$2:N448)+1,"")</f>
        <v>#REF!</v>
      </c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</row>
    <row r="450" spans="2:33" s="3" customFormat="1" ht="17.100000000000001" customHeight="1" x14ac:dyDescent="0.5">
      <c r="B450" s="34"/>
      <c r="C450" s="11"/>
      <c r="D450" s="11"/>
      <c r="E450" s="22"/>
      <c r="F450" s="12"/>
      <c r="G450" s="35"/>
      <c r="H450" s="80" t="str">
        <f t="shared" si="6"/>
        <v/>
      </c>
      <c r="J450" s="15"/>
      <c r="K450" s="15"/>
      <c r="L450" s="15"/>
      <c r="M450" s="15"/>
      <c r="N450" s="14" t="e">
        <f>IF(AND(B450=#REF!,C450=#REF!),LOOKUP(9.99999999999999E+307,$N$2:N449)+1,"")</f>
        <v>#REF!</v>
      </c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</row>
    <row r="451" spans="2:33" s="3" customFormat="1" ht="17.100000000000001" customHeight="1" x14ac:dyDescent="0.5">
      <c r="B451" s="34"/>
      <c r="C451" s="11"/>
      <c r="D451" s="11"/>
      <c r="E451" s="22"/>
      <c r="F451" s="12"/>
      <c r="G451" s="35"/>
      <c r="H451" s="80" t="str">
        <f t="shared" si="6"/>
        <v/>
      </c>
      <c r="J451" s="15"/>
      <c r="K451" s="15"/>
      <c r="L451" s="15"/>
      <c r="M451" s="15"/>
      <c r="N451" s="14" t="e">
        <f>IF(AND(B451=#REF!,C451=#REF!),LOOKUP(9.99999999999999E+307,$N$2:N450)+1,"")</f>
        <v>#REF!</v>
      </c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</row>
    <row r="452" spans="2:33" s="3" customFormat="1" ht="17.100000000000001" customHeight="1" x14ac:dyDescent="0.5">
      <c r="B452" s="34"/>
      <c r="C452" s="11"/>
      <c r="D452" s="11"/>
      <c r="E452" s="22"/>
      <c r="F452" s="12"/>
      <c r="G452" s="35"/>
      <c r="H452" s="80" t="str">
        <f t="shared" ref="H452:H515" si="7">IF(E452="","",IF(E452="เด็กชาย","M",IF(E452="นาย","M","W")))</f>
        <v/>
      </c>
      <c r="J452" s="15"/>
      <c r="K452" s="15"/>
      <c r="L452" s="15"/>
      <c r="M452" s="15"/>
      <c r="N452" s="14" t="e">
        <f>IF(AND(B452=#REF!,C452=#REF!),LOOKUP(9.99999999999999E+307,$N$2:N451)+1,"")</f>
        <v>#REF!</v>
      </c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</row>
    <row r="453" spans="2:33" s="3" customFormat="1" ht="17.100000000000001" customHeight="1" x14ac:dyDescent="0.5">
      <c r="B453" s="34"/>
      <c r="C453" s="11"/>
      <c r="D453" s="11"/>
      <c r="E453" s="12"/>
      <c r="F453" s="12"/>
      <c r="G453" s="35"/>
      <c r="H453" s="80" t="str">
        <f t="shared" si="7"/>
        <v/>
      </c>
      <c r="J453" s="15"/>
      <c r="K453" s="15"/>
      <c r="L453" s="15"/>
      <c r="M453" s="15"/>
      <c r="N453" s="14" t="e">
        <f>IF(AND(B453=#REF!,C453=#REF!),LOOKUP(9.99999999999999E+307,$N$2:N452)+1,"")</f>
        <v>#REF!</v>
      </c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</row>
    <row r="454" spans="2:33" s="3" customFormat="1" ht="17.100000000000001" customHeight="1" x14ac:dyDescent="0.5">
      <c r="B454" s="34"/>
      <c r="C454" s="11"/>
      <c r="D454" s="11"/>
      <c r="E454" s="22"/>
      <c r="F454" s="12"/>
      <c r="G454" s="35"/>
      <c r="H454" s="80" t="str">
        <f t="shared" si="7"/>
        <v/>
      </c>
      <c r="J454" s="15"/>
      <c r="K454" s="15"/>
      <c r="L454" s="15"/>
      <c r="M454" s="15"/>
      <c r="N454" s="14" t="e">
        <f>IF(AND(B454=#REF!,C454=#REF!),LOOKUP(9.99999999999999E+307,$N$2:N453)+1,"")</f>
        <v>#REF!</v>
      </c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</row>
    <row r="455" spans="2:33" s="3" customFormat="1" ht="17.100000000000001" customHeight="1" x14ac:dyDescent="0.5">
      <c r="B455" s="34"/>
      <c r="C455" s="11"/>
      <c r="D455" s="11"/>
      <c r="E455" s="22"/>
      <c r="F455" s="12"/>
      <c r="G455" s="35"/>
      <c r="H455" s="80" t="str">
        <f t="shared" si="7"/>
        <v/>
      </c>
      <c r="J455" s="15"/>
      <c r="K455" s="15"/>
      <c r="L455" s="15"/>
      <c r="M455" s="15"/>
      <c r="N455" s="14" t="e">
        <f>IF(AND(B455=#REF!,C455=#REF!),LOOKUP(9.99999999999999E+307,$N$2:N454)+1,"")</f>
        <v>#REF!</v>
      </c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</row>
    <row r="456" spans="2:33" s="3" customFormat="1" ht="17.100000000000001" customHeight="1" x14ac:dyDescent="0.5">
      <c r="B456" s="34"/>
      <c r="C456" s="11"/>
      <c r="D456" s="11"/>
      <c r="E456" s="22"/>
      <c r="F456" s="12"/>
      <c r="G456" s="35"/>
      <c r="H456" s="80" t="str">
        <f t="shared" si="7"/>
        <v/>
      </c>
      <c r="J456" s="15"/>
      <c r="K456" s="15"/>
      <c r="L456" s="15"/>
      <c r="M456" s="15"/>
      <c r="N456" s="14" t="e">
        <f>IF(AND(B456=#REF!,C456=#REF!),LOOKUP(9.99999999999999E+307,$N$2:N455)+1,"")</f>
        <v>#REF!</v>
      </c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</row>
    <row r="457" spans="2:33" s="3" customFormat="1" ht="17.100000000000001" customHeight="1" x14ac:dyDescent="0.5">
      <c r="B457" s="34"/>
      <c r="C457" s="11"/>
      <c r="D457" s="11"/>
      <c r="E457" s="12"/>
      <c r="F457" s="12"/>
      <c r="G457" s="35"/>
      <c r="H457" s="80" t="str">
        <f t="shared" si="7"/>
        <v/>
      </c>
      <c r="J457" s="15"/>
      <c r="K457" s="15"/>
      <c r="L457" s="15"/>
      <c r="M457" s="15"/>
      <c r="N457" s="14" t="e">
        <f>IF(AND(B457=#REF!,C457=#REF!),LOOKUP(9.99999999999999E+307,$N$2:N456)+1,"")</f>
        <v>#REF!</v>
      </c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</row>
    <row r="458" spans="2:33" s="3" customFormat="1" ht="17.100000000000001" customHeight="1" x14ac:dyDescent="0.5">
      <c r="B458" s="34"/>
      <c r="C458" s="11"/>
      <c r="D458" s="11"/>
      <c r="E458" s="12"/>
      <c r="F458" s="12"/>
      <c r="G458" s="35"/>
      <c r="H458" s="80" t="str">
        <f t="shared" si="7"/>
        <v/>
      </c>
      <c r="J458" s="15"/>
      <c r="K458" s="15"/>
      <c r="L458" s="15"/>
      <c r="M458" s="15"/>
      <c r="N458" s="14" t="e">
        <f>IF(AND(B458=#REF!,C458=#REF!),LOOKUP(9.99999999999999E+307,$N$2:N457)+1,"")</f>
        <v>#REF!</v>
      </c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</row>
    <row r="459" spans="2:33" s="3" customFormat="1" ht="17.100000000000001" customHeight="1" x14ac:dyDescent="0.5">
      <c r="B459" s="34"/>
      <c r="C459" s="11"/>
      <c r="D459" s="11"/>
      <c r="E459" s="22"/>
      <c r="F459" s="12"/>
      <c r="G459" s="35"/>
      <c r="H459" s="80" t="str">
        <f t="shared" si="7"/>
        <v/>
      </c>
      <c r="J459" s="15"/>
      <c r="K459" s="15"/>
      <c r="L459" s="15"/>
      <c r="M459" s="15"/>
      <c r="N459" s="14" t="e">
        <f>IF(AND(B459=#REF!,C459=#REF!),LOOKUP(9.99999999999999E+307,$N$2:N458)+1,"")</f>
        <v>#REF!</v>
      </c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</row>
    <row r="460" spans="2:33" s="3" customFormat="1" ht="17.100000000000001" customHeight="1" x14ac:dyDescent="0.5">
      <c r="B460" s="34"/>
      <c r="C460" s="11"/>
      <c r="D460" s="11"/>
      <c r="E460" s="12"/>
      <c r="F460" s="12"/>
      <c r="G460" s="35"/>
      <c r="H460" s="80" t="str">
        <f t="shared" si="7"/>
        <v/>
      </c>
      <c r="J460" s="15"/>
      <c r="K460" s="15"/>
      <c r="L460" s="15"/>
      <c r="M460" s="15"/>
      <c r="N460" s="14" t="e">
        <f>IF(AND(B460=#REF!,C460=#REF!),LOOKUP(9.99999999999999E+307,$N$2:N459)+1,"")</f>
        <v>#REF!</v>
      </c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</row>
    <row r="461" spans="2:33" s="3" customFormat="1" ht="17.100000000000001" customHeight="1" x14ac:dyDescent="0.5">
      <c r="B461" s="34"/>
      <c r="C461" s="11"/>
      <c r="D461" s="11"/>
      <c r="E461" s="22"/>
      <c r="F461" s="12"/>
      <c r="G461" s="35"/>
      <c r="H461" s="80" t="str">
        <f t="shared" si="7"/>
        <v/>
      </c>
      <c r="J461" s="15"/>
      <c r="K461" s="15"/>
      <c r="L461" s="15"/>
      <c r="M461" s="15"/>
      <c r="N461" s="14" t="e">
        <f>IF(AND(B461=#REF!,C461=#REF!),LOOKUP(9.99999999999999E+307,$N$2:N460)+1,"")</f>
        <v>#REF!</v>
      </c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</row>
    <row r="462" spans="2:33" s="3" customFormat="1" ht="17.100000000000001" customHeight="1" x14ac:dyDescent="0.5">
      <c r="B462" s="34"/>
      <c r="C462" s="11"/>
      <c r="D462" s="11"/>
      <c r="E462" s="22"/>
      <c r="F462" s="12"/>
      <c r="G462" s="35"/>
      <c r="H462" s="80" t="str">
        <f t="shared" si="7"/>
        <v/>
      </c>
      <c r="J462" s="15"/>
      <c r="K462" s="15"/>
      <c r="L462" s="15"/>
      <c r="M462" s="15"/>
      <c r="N462" s="14" t="e">
        <f>IF(AND(B462=#REF!,C462=#REF!),LOOKUP(9.99999999999999E+307,$N$2:N461)+1,"")</f>
        <v>#REF!</v>
      </c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</row>
    <row r="463" spans="2:33" s="3" customFormat="1" ht="17.100000000000001" customHeight="1" x14ac:dyDescent="0.5">
      <c r="B463" s="34"/>
      <c r="C463" s="11"/>
      <c r="D463" s="11"/>
      <c r="E463" s="22"/>
      <c r="F463" s="12"/>
      <c r="G463" s="35"/>
      <c r="H463" s="80" t="str">
        <f t="shared" si="7"/>
        <v/>
      </c>
      <c r="J463" s="15"/>
      <c r="K463" s="15"/>
      <c r="L463" s="15"/>
      <c r="M463" s="15"/>
      <c r="N463" s="14" t="e">
        <f>IF(AND(B463=#REF!,C463=#REF!),LOOKUP(9.99999999999999E+307,$N$2:N462)+1,"")</f>
        <v>#REF!</v>
      </c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</row>
    <row r="464" spans="2:33" s="3" customFormat="1" ht="17.100000000000001" customHeight="1" x14ac:dyDescent="0.5">
      <c r="B464" s="34"/>
      <c r="C464" s="11"/>
      <c r="D464" s="11"/>
      <c r="E464" s="22"/>
      <c r="F464" s="12"/>
      <c r="G464" s="35"/>
      <c r="H464" s="80" t="str">
        <f t="shared" si="7"/>
        <v/>
      </c>
      <c r="J464" s="15"/>
      <c r="K464" s="15"/>
      <c r="L464" s="15"/>
      <c r="M464" s="15"/>
      <c r="N464" s="14" t="e">
        <f>IF(AND(B464=#REF!,C464=#REF!),LOOKUP(9.99999999999999E+307,$N$2:N463)+1,"")</f>
        <v>#REF!</v>
      </c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</row>
    <row r="465" spans="2:33" s="3" customFormat="1" ht="17.100000000000001" customHeight="1" x14ac:dyDescent="0.5">
      <c r="B465" s="34"/>
      <c r="C465" s="11"/>
      <c r="D465" s="11"/>
      <c r="E465" s="22"/>
      <c r="F465" s="12"/>
      <c r="G465" s="35"/>
      <c r="H465" s="80" t="str">
        <f t="shared" si="7"/>
        <v/>
      </c>
      <c r="J465" s="15"/>
      <c r="K465" s="15"/>
      <c r="L465" s="15"/>
      <c r="M465" s="15"/>
      <c r="N465" s="14" t="e">
        <f>IF(AND(B465=#REF!,C465=#REF!),LOOKUP(9.99999999999999E+307,$N$2:N464)+1,"")</f>
        <v>#REF!</v>
      </c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</row>
    <row r="466" spans="2:33" s="3" customFormat="1" ht="17.100000000000001" customHeight="1" x14ac:dyDescent="0.5">
      <c r="B466" s="34"/>
      <c r="C466" s="11"/>
      <c r="D466" s="11"/>
      <c r="E466" s="12"/>
      <c r="F466" s="12"/>
      <c r="G466" s="35"/>
      <c r="H466" s="80" t="str">
        <f t="shared" si="7"/>
        <v/>
      </c>
      <c r="J466" s="15"/>
      <c r="K466" s="15"/>
      <c r="L466" s="15"/>
      <c r="M466" s="15"/>
      <c r="N466" s="14" t="e">
        <f>IF(AND(B466=#REF!,C466=#REF!),LOOKUP(9.99999999999999E+307,$N$2:N465)+1,"")</f>
        <v>#REF!</v>
      </c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</row>
    <row r="467" spans="2:33" s="3" customFormat="1" ht="17.100000000000001" customHeight="1" x14ac:dyDescent="0.5">
      <c r="B467" s="34"/>
      <c r="C467" s="11"/>
      <c r="D467" s="11"/>
      <c r="E467" s="12"/>
      <c r="F467" s="12"/>
      <c r="G467" s="35"/>
      <c r="H467" s="80" t="str">
        <f t="shared" si="7"/>
        <v/>
      </c>
      <c r="J467" s="15"/>
      <c r="K467" s="15"/>
      <c r="L467" s="15"/>
      <c r="M467" s="15"/>
      <c r="N467" s="14" t="e">
        <f>IF(AND(B467=#REF!,C467=#REF!),LOOKUP(9.99999999999999E+307,$N$2:N466)+1,"")</f>
        <v>#REF!</v>
      </c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</row>
    <row r="468" spans="2:33" s="3" customFormat="1" ht="17.100000000000001" customHeight="1" x14ac:dyDescent="0.5">
      <c r="B468" s="34"/>
      <c r="C468" s="11"/>
      <c r="D468" s="11"/>
      <c r="E468" s="12"/>
      <c r="F468" s="12"/>
      <c r="G468" s="35"/>
      <c r="H468" s="80" t="str">
        <f t="shared" si="7"/>
        <v/>
      </c>
      <c r="J468" s="15"/>
      <c r="K468" s="15"/>
      <c r="L468" s="15"/>
      <c r="M468" s="15"/>
      <c r="N468" s="14" t="e">
        <f>IF(AND(B468=#REF!,C468=#REF!),LOOKUP(9.99999999999999E+307,$N$2:N467)+1,"")</f>
        <v>#REF!</v>
      </c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</row>
    <row r="469" spans="2:33" s="3" customFormat="1" ht="17.100000000000001" customHeight="1" x14ac:dyDescent="0.5">
      <c r="B469" s="34"/>
      <c r="C469" s="11"/>
      <c r="D469" s="11"/>
      <c r="E469" s="12"/>
      <c r="F469" s="12"/>
      <c r="G469" s="35"/>
      <c r="H469" s="80" t="str">
        <f t="shared" si="7"/>
        <v/>
      </c>
      <c r="J469" s="15"/>
      <c r="K469" s="15"/>
      <c r="L469" s="15"/>
      <c r="M469" s="15"/>
      <c r="N469" s="14" t="e">
        <f>IF(AND(B469=#REF!,C469=#REF!),LOOKUP(9.99999999999999E+307,$N$2:N468)+1,"")</f>
        <v>#REF!</v>
      </c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</row>
    <row r="470" spans="2:33" s="3" customFormat="1" ht="17.100000000000001" customHeight="1" x14ac:dyDescent="0.5">
      <c r="B470" s="34"/>
      <c r="C470" s="11"/>
      <c r="D470" s="11"/>
      <c r="E470" s="12"/>
      <c r="F470" s="12"/>
      <c r="G470" s="35"/>
      <c r="H470" s="80" t="str">
        <f t="shared" si="7"/>
        <v/>
      </c>
      <c r="J470" s="15"/>
      <c r="K470" s="15"/>
      <c r="L470" s="15"/>
      <c r="M470" s="15"/>
      <c r="N470" s="14" t="e">
        <f>IF(AND(B470=#REF!,C470=#REF!),LOOKUP(9.99999999999999E+307,$N$2:N469)+1,"")</f>
        <v>#REF!</v>
      </c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</row>
    <row r="471" spans="2:33" s="3" customFormat="1" ht="17.100000000000001" customHeight="1" x14ac:dyDescent="0.5">
      <c r="B471" s="34"/>
      <c r="C471" s="11"/>
      <c r="D471" s="11"/>
      <c r="E471" s="12"/>
      <c r="F471" s="12"/>
      <c r="G471" s="35"/>
      <c r="H471" s="80" t="str">
        <f t="shared" si="7"/>
        <v/>
      </c>
      <c r="J471" s="15"/>
      <c r="K471" s="15"/>
      <c r="L471" s="15"/>
      <c r="M471" s="15"/>
      <c r="N471" s="14" t="e">
        <f>IF(AND(B471=#REF!,C471=#REF!),LOOKUP(9.99999999999999E+307,$N$2:N470)+1,"")</f>
        <v>#REF!</v>
      </c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</row>
    <row r="472" spans="2:33" s="3" customFormat="1" ht="17.100000000000001" customHeight="1" x14ac:dyDescent="0.5">
      <c r="B472" s="34"/>
      <c r="C472" s="11"/>
      <c r="D472" s="11"/>
      <c r="E472" s="12"/>
      <c r="F472" s="12"/>
      <c r="G472" s="35"/>
      <c r="H472" s="80" t="str">
        <f t="shared" si="7"/>
        <v/>
      </c>
      <c r="J472" s="15"/>
      <c r="K472" s="15"/>
      <c r="L472" s="15"/>
      <c r="M472" s="15"/>
      <c r="N472" s="14" t="e">
        <f>IF(AND(B472=#REF!,C472=#REF!),LOOKUP(9.99999999999999E+307,$N$2:N471)+1,"")</f>
        <v>#REF!</v>
      </c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</row>
    <row r="473" spans="2:33" s="3" customFormat="1" ht="17.100000000000001" customHeight="1" x14ac:dyDescent="0.5">
      <c r="B473" s="34"/>
      <c r="C473" s="11"/>
      <c r="D473" s="11"/>
      <c r="E473" s="12"/>
      <c r="F473" s="12"/>
      <c r="G473" s="35"/>
      <c r="H473" s="80" t="str">
        <f t="shared" si="7"/>
        <v/>
      </c>
      <c r="J473" s="15"/>
      <c r="K473" s="15"/>
      <c r="L473" s="15"/>
      <c r="M473" s="15"/>
      <c r="N473" s="14" t="e">
        <f>IF(AND(B473=#REF!,C473=#REF!),LOOKUP(9.99999999999999E+307,$N$2:N472)+1,"")</f>
        <v>#REF!</v>
      </c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</row>
    <row r="474" spans="2:33" s="3" customFormat="1" ht="17.100000000000001" customHeight="1" x14ac:dyDescent="0.5">
      <c r="B474" s="34"/>
      <c r="C474" s="11"/>
      <c r="D474" s="11"/>
      <c r="E474" s="12"/>
      <c r="F474" s="12"/>
      <c r="G474" s="35"/>
      <c r="H474" s="80" t="str">
        <f t="shared" si="7"/>
        <v/>
      </c>
      <c r="J474" s="15"/>
      <c r="K474" s="15"/>
      <c r="L474" s="15"/>
      <c r="M474" s="15"/>
      <c r="N474" s="14" t="e">
        <f>IF(AND(B474=#REF!,C474=#REF!),LOOKUP(9.99999999999999E+307,$N$2:N473)+1,"")</f>
        <v>#REF!</v>
      </c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</row>
    <row r="475" spans="2:33" s="3" customFormat="1" ht="17.100000000000001" customHeight="1" x14ac:dyDescent="0.5">
      <c r="B475" s="34"/>
      <c r="C475" s="11"/>
      <c r="D475" s="11"/>
      <c r="E475" s="22"/>
      <c r="F475" s="12"/>
      <c r="G475" s="35"/>
      <c r="H475" s="80" t="str">
        <f t="shared" si="7"/>
        <v/>
      </c>
      <c r="J475" s="15"/>
      <c r="K475" s="15"/>
      <c r="L475" s="15"/>
      <c r="M475" s="15"/>
      <c r="N475" s="14" t="e">
        <f>IF(AND(B475=#REF!,C475=#REF!),LOOKUP(9.99999999999999E+307,$N$2:N474)+1,"")</f>
        <v>#REF!</v>
      </c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</row>
    <row r="476" spans="2:33" s="3" customFormat="1" ht="17.100000000000001" customHeight="1" x14ac:dyDescent="0.5">
      <c r="B476" s="34"/>
      <c r="C476" s="11"/>
      <c r="D476" s="11"/>
      <c r="E476" s="12"/>
      <c r="F476" s="12"/>
      <c r="G476" s="35"/>
      <c r="H476" s="80" t="str">
        <f t="shared" si="7"/>
        <v/>
      </c>
      <c r="J476" s="15"/>
      <c r="K476" s="15"/>
      <c r="L476" s="15"/>
      <c r="M476" s="15"/>
      <c r="N476" s="14" t="e">
        <f>IF(AND(B476=#REF!,C476=#REF!),LOOKUP(9.99999999999999E+307,$N$2:N475)+1,"")</f>
        <v>#REF!</v>
      </c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</row>
    <row r="477" spans="2:33" s="3" customFormat="1" ht="17.100000000000001" customHeight="1" x14ac:dyDescent="0.5">
      <c r="B477" s="34"/>
      <c r="C477" s="11"/>
      <c r="D477" s="11"/>
      <c r="E477" s="12"/>
      <c r="F477" s="12"/>
      <c r="G477" s="35"/>
      <c r="H477" s="80" t="str">
        <f t="shared" si="7"/>
        <v/>
      </c>
      <c r="J477" s="15"/>
      <c r="K477" s="15"/>
      <c r="L477" s="15"/>
      <c r="M477" s="15"/>
      <c r="N477" s="14" t="e">
        <f>IF(AND(B477=#REF!,C477=#REF!),LOOKUP(9.99999999999999E+307,$N$2:N476)+1,"")</f>
        <v>#REF!</v>
      </c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</row>
    <row r="478" spans="2:33" s="3" customFormat="1" ht="17.100000000000001" customHeight="1" x14ac:dyDescent="0.5">
      <c r="B478" s="34"/>
      <c r="C478" s="11"/>
      <c r="D478" s="11"/>
      <c r="E478" s="12"/>
      <c r="F478" s="12"/>
      <c r="G478" s="35"/>
      <c r="H478" s="80" t="str">
        <f t="shared" si="7"/>
        <v/>
      </c>
      <c r="J478" s="15"/>
      <c r="K478" s="15"/>
      <c r="L478" s="15"/>
      <c r="M478" s="15"/>
      <c r="N478" s="14" t="e">
        <f>IF(AND(B478=#REF!,C478=#REF!),LOOKUP(9.99999999999999E+307,$N$2:N477)+1,"")</f>
        <v>#REF!</v>
      </c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</row>
    <row r="479" spans="2:33" s="3" customFormat="1" ht="17.100000000000001" customHeight="1" x14ac:dyDescent="0.5">
      <c r="B479" s="34"/>
      <c r="C479" s="11"/>
      <c r="D479" s="11"/>
      <c r="E479" s="12"/>
      <c r="F479" s="12"/>
      <c r="G479" s="35"/>
      <c r="H479" s="80" t="str">
        <f t="shared" si="7"/>
        <v/>
      </c>
      <c r="J479" s="15"/>
      <c r="K479" s="15"/>
      <c r="L479" s="15"/>
      <c r="M479" s="15"/>
      <c r="N479" s="14" t="e">
        <f>IF(AND(B479=#REF!,C479=#REF!),LOOKUP(9.99999999999999E+307,$N$2:N478)+1,"")</f>
        <v>#REF!</v>
      </c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</row>
    <row r="480" spans="2:33" s="3" customFormat="1" ht="17.100000000000001" customHeight="1" x14ac:dyDescent="0.5">
      <c r="B480" s="34"/>
      <c r="C480" s="11"/>
      <c r="D480" s="11"/>
      <c r="E480" s="12"/>
      <c r="F480" s="12"/>
      <c r="G480" s="35"/>
      <c r="H480" s="80" t="str">
        <f t="shared" si="7"/>
        <v/>
      </c>
      <c r="J480" s="15"/>
      <c r="K480" s="15"/>
      <c r="L480" s="15"/>
      <c r="M480" s="15"/>
      <c r="N480" s="14" t="e">
        <f>IF(AND(B480=#REF!,C480=#REF!),LOOKUP(9.99999999999999E+307,$N$2:N479)+1,"")</f>
        <v>#REF!</v>
      </c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</row>
    <row r="481" spans="2:33" s="3" customFormat="1" ht="17.100000000000001" customHeight="1" x14ac:dyDescent="0.5">
      <c r="B481" s="34"/>
      <c r="C481" s="11"/>
      <c r="D481" s="11"/>
      <c r="E481" s="12"/>
      <c r="F481" s="12"/>
      <c r="G481" s="35"/>
      <c r="H481" s="80" t="str">
        <f t="shared" si="7"/>
        <v/>
      </c>
      <c r="J481" s="15"/>
      <c r="K481" s="15"/>
      <c r="L481" s="15"/>
      <c r="M481" s="15"/>
      <c r="N481" s="14" t="e">
        <f>IF(AND(B481=#REF!,C481=#REF!),LOOKUP(9.99999999999999E+307,$N$2:N480)+1,"")</f>
        <v>#REF!</v>
      </c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</row>
    <row r="482" spans="2:33" s="3" customFormat="1" ht="17.100000000000001" customHeight="1" x14ac:dyDescent="0.5">
      <c r="B482" s="34"/>
      <c r="C482" s="11"/>
      <c r="D482" s="11"/>
      <c r="E482" s="12"/>
      <c r="F482" s="12"/>
      <c r="G482" s="35"/>
      <c r="H482" s="80" t="str">
        <f t="shared" si="7"/>
        <v/>
      </c>
      <c r="J482" s="15"/>
      <c r="K482" s="15"/>
      <c r="L482" s="15"/>
      <c r="M482" s="15"/>
      <c r="N482" s="14" t="e">
        <f>IF(AND(B482=#REF!,C482=#REF!),LOOKUP(9.99999999999999E+307,$N$2:N481)+1,"")</f>
        <v>#REF!</v>
      </c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</row>
    <row r="483" spans="2:33" s="3" customFormat="1" ht="17.100000000000001" customHeight="1" x14ac:dyDescent="0.5">
      <c r="B483" s="34"/>
      <c r="C483" s="11"/>
      <c r="D483" s="11"/>
      <c r="E483" s="12"/>
      <c r="F483" s="12"/>
      <c r="G483" s="35"/>
      <c r="H483" s="80" t="str">
        <f t="shared" si="7"/>
        <v/>
      </c>
      <c r="J483" s="15"/>
      <c r="K483" s="15"/>
      <c r="L483" s="15"/>
      <c r="M483" s="15"/>
      <c r="N483" s="14" t="e">
        <f>IF(AND(B483=#REF!,C483=#REF!),LOOKUP(9.99999999999999E+307,$N$2:N482)+1,"")</f>
        <v>#REF!</v>
      </c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</row>
    <row r="484" spans="2:33" s="3" customFormat="1" ht="17.100000000000001" customHeight="1" x14ac:dyDescent="0.5">
      <c r="B484" s="34"/>
      <c r="C484" s="11"/>
      <c r="D484" s="11"/>
      <c r="E484" s="12"/>
      <c r="F484" s="12"/>
      <c r="G484" s="35"/>
      <c r="H484" s="80" t="str">
        <f t="shared" si="7"/>
        <v/>
      </c>
      <c r="J484" s="15"/>
      <c r="K484" s="15"/>
      <c r="L484" s="15"/>
      <c r="M484" s="15"/>
      <c r="N484" s="14" t="e">
        <f>IF(AND(B484=#REF!,C484=#REF!),LOOKUP(9.99999999999999E+307,$N$2:N483)+1,"")</f>
        <v>#REF!</v>
      </c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</row>
    <row r="485" spans="2:33" s="3" customFormat="1" ht="17.100000000000001" customHeight="1" x14ac:dyDescent="0.5">
      <c r="B485" s="34"/>
      <c r="C485" s="11"/>
      <c r="D485" s="11"/>
      <c r="E485" s="12"/>
      <c r="F485" s="12"/>
      <c r="G485" s="35"/>
      <c r="H485" s="80" t="str">
        <f t="shared" si="7"/>
        <v/>
      </c>
      <c r="J485" s="15"/>
      <c r="K485" s="15"/>
      <c r="L485" s="15"/>
      <c r="M485" s="15"/>
      <c r="N485" s="14" t="e">
        <f>IF(AND(B485=#REF!,C485=#REF!),LOOKUP(9.99999999999999E+307,$N$2:N484)+1,"")</f>
        <v>#REF!</v>
      </c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</row>
    <row r="486" spans="2:33" s="3" customFormat="1" ht="17.100000000000001" customHeight="1" x14ac:dyDescent="0.5">
      <c r="B486" s="34"/>
      <c r="C486" s="11"/>
      <c r="D486" s="11"/>
      <c r="E486" s="12"/>
      <c r="F486" s="12"/>
      <c r="G486" s="35"/>
      <c r="H486" s="80" t="str">
        <f t="shared" si="7"/>
        <v/>
      </c>
      <c r="J486" s="15"/>
      <c r="K486" s="15"/>
      <c r="L486" s="15"/>
      <c r="M486" s="15"/>
      <c r="N486" s="14" t="e">
        <f>IF(AND(B486=#REF!,C486=#REF!),LOOKUP(9.99999999999999E+307,$N$2:N485)+1,"")</f>
        <v>#REF!</v>
      </c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</row>
    <row r="487" spans="2:33" s="3" customFormat="1" ht="17.100000000000001" customHeight="1" x14ac:dyDescent="0.5">
      <c r="B487" s="34"/>
      <c r="C487" s="11"/>
      <c r="D487" s="11"/>
      <c r="E487" s="12"/>
      <c r="F487" s="12"/>
      <c r="G487" s="35"/>
      <c r="H487" s="80" t="str">
        <f t="shared" si="7"/>
        <v/>
      </c>
      <c r="J487" s="15"/>
      <c r="K487" s="15"/>
      <c r="L487" s="15"/>
      <c r="M487" s="15"/>
      <c r="N487" s="14" t="e">
        <f>IF(AND(B487=#REF!,C487=#REF!),LOOKUP(9.99999999999999E+307,$N$2:N486)+1,"")</f>
        <v>#REF!</v>
      </c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</row>
    <row r="488" spans="2:33" s="3" customFormat="1" ht="17.100000000000001" customHeight="1" x14ac:dyDescent="0.5">
      <c r="B488" s="34"/>
      <c r="C488" s="11"/>
      <c r="D488" s="11"/>
      <c r="E488" s="12"/>
      <c r="F488" s="12"/>
      <c r="G488" s="35"/>
      <c r="H488" s="80" t="str">
        <f t="shared" si="7"/>
        <v/>
      </c>
      <c r="J488" s="15"/>
      <c r="K488" s="15"/>
      <c r="L488" s="15"/>
      <c r="M488" s="15"/>
      <c r="N488" s="14" t="e">
        <f>IF(AND(B488=#REF!,C488=#REF!),LOOKUP(9.99999999999999E+307,$N$2:N487)+1,"")</f>
        <v>#REF!</v>
      </c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</row>
    <row r="489" spans="2:33" s="3" customFormat="1" ht="17.100000000000001" customHeight="1" x14ac:dyDescent="0.5">
      <c r="B489" s="34"/>
      <c r="C489" s="11"/>
      <c r="D489" s="11"/>
      <c r="E489" s="12"/>
      <c r="F489" s="12"/>
      <c r="G489" s="35"/>
      <c r="H489" s="80" t="str">
        <f t="shared" si="7"/>
        <v/>
      </c>
      <c r="J489" s="15"/>
      <c r="K489" s="15"/>
      <c r="L489" s="15"/>
      <c r="M489" s="15"/>
      <c r="N489" s="14" t="e">
        <f>IF(AND(B489=#REF!,C489=#REF!),LOOKUP(9.99999999999999E+307,$N$2:N488)+1,"")</f>
        <v>#REF!</v>
      </c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</row>
    <row r="490" spans="2:33" s="3" customFormat="1" ht="17.100000000000001" customHeight="1" x14ac:dyDescent="0.5">
      <c r="B490" s="34"/>
      <c r="C490" s="11"/>
      <c r="D490" s="11"/>
      <c r="E490" s="12"/>
      <c r="F490" s="12"/>
      <c r="G490" s="35"/>
      <c r="H490" s="80" t="str">
        <f t="shared" si="7"/>
        <v/>
      </c>
      <c r="J490" s="15"/>
      <c r="K490" s="15"/>
      <c r="L490" s="15"/>
      <c r="M490" s="15"/>
      <c r="N490" s="14" t="e">
        <f>IF(AND(B490=#REF!,C490=#REF!),LOOKUP(9.99999999999999E+307,$N$2:N489)+1,"")</f>
        <v>#REF!</v>
      </c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</row>
    <row r="491" spans="2:33" s="3" customFormat="1" ht="17.100000000000001" customHeight="1" x14ac:dyDescent="0.5">
      <c r="B491" s="34"/>
      <c r="C491" s="11"/>
      <c r="D491" s="11"/>
      <c r="E491" s="12"/>
      <c r="F491" s="12"/>
      <c r="G491" s="35"/>
      <c r="H491" s="80" t="str">
        <f t="shared" si="7"/>
        <v/>
      </c>
      <c r="J491" s="15"/>
      <c r="K491" s="15"/>
      <c r="L491" s="15"/>
      <c r="M491" s="15"/>
      <c r="N491" s="14" t="e">
        <f>IF(AND(B491=#REF!,C491=#REF!),LOOKUP(9.99999999999999E+307,$N$2:N490)+1,"")</f>
        <v>#REF!</v>
      </c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</row>
    <row r="492" spans="2:33" s="3" customFormat="1" ht="17.100000000000001" customHeight="1" x14ac:dyDescent="0.5">
      <c r="B492" s="34"/>
      <c r="C492" s="11"/>
      <c r="D492" s="11"/>
      <c r="E492" s="12"/>
      <c r="F492" s="12"/>
      <c r="G492" s="35"/>
      <c r="H492" s="80" t="str">
        <f t="shared" si="7"/>
        <v/>
      </c>
      <c r="J492" s="15"/>
      <c r="K492" s="15"/>
      <c r="L492" s="15"/>
      <c r="M492" s="15"/>
      <c r="N492" s="14" t="e">
        <f>IF(AND(B492=#REF!,C492=#REF!),LOOKUP(9.99999999999999E+307,$N$2:N491)+1,"")</f>
        <v>#REF!</v>
      </c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</row>
    <row r="493" spans="2:33" s="3" customFormat="1" ht="17.100000000000001" customHeight="1" x14ac:dyDescent="0.5">
      <c r="B493" s="34"/>
      <c r="C493" s="11"/>
      <c r="D493" s="11"/>
      <c r="E493" s="12"/>
      <c r="F493" s="12"/>
      <c r="G493" s="35"/>
      <c r="H493" s="80" t="str">
        <f t="shared" si="7"/>
        <v/>
      </c>
      <c r="J493" s="15"/>
      <c r="K493" s="15"/>
      <c r="L493" s="15"/>
      <c r="M493" s="15"/>
      <c r="N493" s="14" t="e">
        <f>IF(AND(B493=#REF!,C493=#REF!),LOOKUP(9.99999999999999E+307,$N$2:N492)+1,"")</f>
        <v>#REF!</v>
      </c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</row>
    <row r="494" spans="2:33" s="3" customFormat="1" ht="17.100000000000001" customHeight="1" x14ac:dyDescent="0.5">
      <c r="B494" s="34"/>
      <c r="C494" s="11"/>
      <c r="D494" s="11"/>
      <c r="E494" s="12"/>
      <c r="F494" s="12"/>
      <c r="G494" s="35"/>
      <c r="H494" s="80" t="str">
        <f t="shared" si="7"/>
        <v/>
      </c>
      <c r="J494" s="15"/>
      <c r="K494" s="15"/>
      <c r="L494" s="15"/>
      <c r="M494" s="15"/>
      <c r="N494" s="14" t="e">
        <f>IF(AND(B494=#REF!,C494=#REF!),LOOKUP(9.99999999999999E+307,$N$2:N493)+1,"")</f>
        <v>#REF!</v>
      </c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</row>
    <row r="495" spans="2:33" s="3" customFormat="1" ht="17.100000000000001" customHeight="1" x14ac:dyDescent="0.5">
      <c r="B495" s="34"/>
      <c r="C495" s="11"/>
      <c r="D495" s="11"/>
      <c r="E495" s="12"/>
      <c r="F495" s="12"/>
      <c r="G495" s="35"/>
      <c r="H495" s="80" t="str">
        <f t="shared" si="7"/>
        <v/>
      </c>
      <c r="J495" s="15"/>
      <c r="K495" s="15"/>
      <c r="L495" s="15"/>
      <c r="M495" s="15"/>
      <c r="N495" s="14" t="e">
        <f>IF(AND(B495=#REF!,C495=#REF!),LOOKUP(9.99999999999999E+307,$N$2:N494)+1,"")</f>
        <v>#REF!</v>
      </c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</row>
    <row r="496" spans="2:33" s="3" customFormat="1" ht="17.100000000000001" customHeight="1" x14ac:dyDescent="0.5">
      <c r="B496" s="34"/>
      <c r="C496" s="11"/>
      <c r="D496" s="11"/>
      <c r="E496" s="12"/>
      <c r="F496" s="12"/>
      <c r="G496" s="35"/>
      <c r="H496" s="80" t="str">
        <f t="shared" si="7"/>
        <v/>
      </c>
      <c r="J496" s="15"/>
      <c r="K496" s="15"/>
      <c r="L496" s="15"/>
      <c r="M496" s="15"/>
      <c r="N496" s="14" t="e">
        <f>IF(AND(B496=#REF!,C496=#REF!),LOOKUP(9.99999999999999E+307,$N$2:N495)+1,"")</f>
        <v>#REF!</v>
      </c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</row>
    <row r="497" spans="2:33" s="3" customFormat="1" ht="17.100000000000001" customHeight="1" x14ac:dyDescent="0.5">
      <c r="B497" s="34"/>
      <c r="C497" s="11"/>
      <c r="D497" s="11"/>
      <c r="E497" s="12"/>
      <c r="F497" s="12"/>
      <c r="G497" s="35"/>
      <c r="H497" s="80" t="str">
        <f t="shared" si="7"/>
        <v/>
      </c>
      <c r="J497" s="15"/>
      <c r="K497" s="15"/>
      <c r="L497" s="15"/>
      <c r="M497" s="15"/>
      <c r="N497" s="14" t="e">
        <f>IF(AND(B497=#REF!,C497=#REF!),LOOKUP(9.99999999999999E+307,$N$2:N496)+1,"")</f>
        <v>#REF!</v>
      </c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</row>
    <row r="498" spans="2:33" s="3" customFormat="1" ht="17.100000000000001" customHeight="1" x14ac:dyDescent="0.5">
      <c r="B498" s="34"/>
      <c r="C498" s="11"/>
      <c r="D498" s="11"/>
      <c r="E498" s="12"/>
      <c r="F498" s="12"/>
      <c r="G498" s="35"/>
      <c r="H498" s="80" t="str">
        <f t="shared" si="7"/>
        <v/>
      </c>
      <c r="J498" s="15"/>
      <c r="K498" s="15"/>
      <c r="L498" s="15"/>
      <c r="M498" s="15"/>
      <c r="N498" s="14" t="e">
        <f>IF(AND(B498=#REF!,C498=#REF!),LOOKUP(9.99999999999999E+307,$N$2:N497)+1,"")</f>
        <v>#REF!</v>
      </c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</row>
    <row r="499" spans="2:33" s="3" customFormat="1" ht="17.100000000000001" customHeight="1" x14ac:dyDescent="0.5">
      <c r="B499" s="34"/>
      <c r="C499" s="11"/>
      <c r="D499" s="11"/>
      <c r="E499" s="12"/>
      <c r="F499" s="12"/>
      <c r="G499" s="35"/>
      <c r="H499" s="80" t="str">
        <f t="shared" si="7"/>
        <v/>
      </c>
      <c r="J499" s="15"/>
      <c r="K499" s="15"/>
      <c r="L499" s="15"/>
      <c r="M499" s="15"/>
      <c r="N499" s="14" t="e">
        <f>IF(AND(B499=#REF!,C499=#REF!),LOOKUP(9.99999999999999E+307,$N$2:N498)+1,"")</f>
        <v>#REF!</v>
      </c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</row>
    <row r="500" spans="2:33" s="3" customFormat="1" ht="17.100000000000001" customHeight="1" x14ac:dyDescent="0.5">
      <c r="B500" s="34"/>
      <c r="C500" s="11"/>
      <c r="D500" s="11"/>
      <c r="E500" s="12"/>
      <c r="F500" s="12"/>
      <c r="G500" s="35"/>
      <c r="H500" s="80" t="str">
        <f t="shared" si="7"/>
        <v/>
      </c>
      <c r="J500" s="15"/>
      <c r="K500" s="15"/>
      <c r="L500" s="15"/>
      <c r="M500" s="15"/>
      <c r="N500" s="14" t="e">
        <f>IF(AND(B500=#REF!,C500=#REF!),LOOKUP(9.99999999999999E+307,$N$2:N499)+1,"")</f>
        <v>#REF!</v>
      </c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</row>
    <row r="501" spans="2:33" s="3" customFormat="1" ht="17.100000000000001" customHeight="1" x14ac:dyDescent="0.5">
      <c r="B501" s="34"/>
      <c r="C501" s="11"/>
      <c r="D501" s="11"/>
      <c r="E501" s="12"/>
      <c r="F501" s="12"/>
      <c r="G501" s="35"/>
      <c r="H501" s="80" t="str">
        <f t="shared" si="7"/>
        <v/>
      </c>
      <c r="J501" s="15"/>
      <c r="K501" s="15"/>
      <c r="L501" s="15"/>
      <c r="M501" s="15"/>
      <c r="N501" s="14" t="e">
        <f>IF(AND(B501=#REF!,C501=#REF!),LOOKUP(9.99999999999999E+307,$N$2:N500)+1,"")</f>
        <v>#REF!</v>
      </c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</row>
    <row r="502" spans="2:33" s="3" customFormat="1" ht="17.100000000000001" customHeight="1" x14ac:dyDescent="0.5">
      <c r="B502" s="34"/>
      <c r="C502" s="11"/>
      <c r="D502" s="11"/>
      <c r="E502" s="12"/>
      <c r="F502" s="12"/>
      <c r="G502" s="35"/>
      <c r="H502" s="80" t="str">
        <f t="shared" si="7"/>
        <v/>
      </c>
      <c r="J502" s="15"/>
      <c r="K502" s="15"/>
      <c r="L502" s="15"/>
      <c r="M502" s="15"/>
      <c r="N502" s="14" t="e">
        <f>IF(AND(B502=#REF!,C502=#REF!),LOOKUP(9.99999999999999E+307,$N$2:N501)+1,"")</f>
        <v>#REF!</v>
      </c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</row>
    <row r="503" spans="2:33" s="3" customFormat="1" ht="17.100000000000001" customHeight="1" x14ac:dyDescent="0.5">
      <c r="B503" s="34"/>
      <c r="C503" s="11"/>
      <c r="D503" s="11"/>
      <c r="E503" s="12"/>
      <c r="F503" s="12"/>
      <c r="G503" s="35"/>
      <c r="H503" s="80" t="str">
        <f t="shared" si="7"/>
        <v/>
      </c>
      <c r="J503" s="15"/>
      <c r="K503" s="15"/>
      <c r="L503" s="15"/>
      <c r="M503" s="15"/>
      <c r="N503" s="14" t="e">
        <f>IF(AND(B503=#REF!,C503=#REF!),LOOKUP(9.99999999999999E+307,$N$2:N502)+1,"")</f>
        <v>#REF!</v>
      </c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</row>
    <row r="504" spans="2:33" s="3" customFormat="1" ht="17.100000000000001" customHeight="1" x14ac:dyDescent="0.5">
      <c r="B504" s="34"/>
      <c r="C504" s="11"/>
      <c r="D504" s="11"/>
      <c r="E504" s="12"/>
      <c r="F504" s="12"/>
      <c r="G504" s="35"/>
      <c r="H504" s="80" t="str">
        <f t="shared" si="7"/>
        <v/>
      </c>
      <c r="J504" s="15"/>
      <c r="K504" s="15"/>
      <c r="L504" s="15"/>
      <c r="M504" s="15"/>
      <c r="N504" s="14" t="e">
        <f>IF(AND(B504=#REF!,C504=#REF!),LOOKUP(9.99999999999999E+307,$N$2:N503)+1,"")</f>
        <v>#REF!</v>
      </c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</row>
    <row r="505" spans="2:33" s="3" customFormat="1" ht="17.100000000000001" customHeight="1" x14ac:dyDescent="0.5">
      <c r="B505" s="34"/>
      <c r="C505" s="11"/>
      <c r="D505" s="11"/>
      <c r="E505" s="12"/>
      <c r="F505" s="12"/>
      <c r="G505" s="35"/>
      <c r="H505" s="80" t="str">
        <f t="shared" si="7"/>
        <v/>
      </c>
      <c r="J505" s="15"/>
      <c r="K505" s="15"/>
      <c r="L505" s="15"/>
      <c r="M505" s="15"/>
      <c r="N505" s="14" t="e">
        <f>IF(AND(B505=#REF!,C505=#REF!),LOOKUP(9.99999999999999E+307,$N$2:N504)+1,"")</f>
        <v>#REF!</v>
      </c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</row>
    <row r="506" spans="2:33" s="3" customFormat="1" ht="17.100000000000001" customHeight="1" x14ac:dyDescent="0.5">
      <c r="B506" s="34"/>
      <c r="C506" s="11"/>
      <c r="D506" s="11"/>
      <c r="E506" s="12"/>
      <c r="F506" s="12"/>
      <c r="G506" s="35"/>
      <c r="H506" s="80" t="str">
        <f t="shared" si="7"/>
        <v/>
      </c>
      <c r="J506" s="15"/>
      <c r="K506" s="15"/>
      <c r="L506" s="15"/>
      <c r="M506" s="15"/>
      <c r="N506" s="14" t="e">
        <f>IF(AND(B506=#REF!,C506=#REF!),LOOKUP(9.99999999999999E+307,$N$2:N505)+1,"")</f>
        <v>#REF!</v>
      </c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</row>
    <row r="507" spans="2:33" s="3" customFormat="1" ht="17.100000000000001" customHeight="1" x14ac:dyDescent="0.5">
      <c r="B507" s="34"/>
      <c r="C507" s="11"/>
      <c r="D507" s="11"/>
      <c r="E507" s="12"/>
      <c r="F507" s="12"/>
      <c r="G507" s="35"/>
      <c r="H507" s="80" t="str">
        <f t="shared" si="7"/>
        <v/>
      </c>
      <c r="J507" s="15"/>
      <c r="K507" s="15"/>
      <c r="L507" s="15"/>
      <c r="M507" s="15"/>
      <c r="N507" s="14" t="e">
        <f>IF(AND(B507=#REF!,C507=#REF!),LOOKUP(9.99999999999999E+307,$N$2:N506)+1,"")</f>
        <v>#REF!</v>
      </c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</row>
    <row r="508" spans="2:33" s="3" customFormat="1" ht="17.100000000000001" customHeight="1" x14ac:dyDescent="0.5">
      <c r="B508" s="34"/>
      <c r="C508" s="11"/>
      <c r="D508" s="11"/>
      <c r="E508" s="12"/>
      <c r="F508" s="12"/>
      <c r="G508" s="35"/>
      <c r="H508" s="80" t="str">
        <f t="shared" si="7"/>
        <v/>
      </c>
      <c r="J508" s="15"/>
      <c r="K508" s="15"/>
      <c r="L508" s="15"/>
      <c r="M508" s="15"/>
      <c r="N508" s="14" t="e">
        <f>IF(AND(B508=#REF!,C508=#REF!),LOOKUP(9.99999999999999E+307,$N$2:N507)+1,"")</f>
        <v>#REF!</v>
      </c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</row>
    <row r="509" spans="2:33" s="3" customFormat="1" ht="17.100000000000001" customHeight="1" x14ac:dyDescent="0.5">
      <c r="B509" s="34"/>
      <c r="C509" s="11"/>
      <c r="D509" s="11"/>
      <c r="E509" s="12"/>
      <c r="F509" s="12"/>
      <c r="G509" s="35"/>
      <c r="H509" s="80" t="str">
        <f t="shared" si="7"/>
        <v/>
      </c>
      <c r="J509" s="15"/>
      <c r="K509" s="15"/>
      <c r="L509" s="15"/>
      <c r="M509" s="15"/>
      <c r="N509" s="14" t="e">
        <f>IF(AND(B509=#REF!,C509=#REF!),LOOKUP(9.99999999999999E+307,$N$2:N508)+1,"")</f>
        <v>#REF!</v>
      </c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</row>
    <row r="510" spans="2:33" s="3" customFormat="1" ht="17.100000000000001" customHeight="1" x14ac:dyDescent="0.5">
      <c r="B510" s="34"/>
      <c r="C510" s="11"/>
      <c r="D510" s="11"/>
      <c r="E510" s="12"/>
      <c r="F510" s="12"/>
      <c r="G510" s="35"/>
      <c r="H510" s="80" t="str">
        <f t="shared" si="7"/>
        <v/>
      </c>
      <c r="J510" s="15"/>
      <c r="K510" s="15"/>
      <c r="L510" s="15"/>
      <c r="M510" s="15"/>
      <c r="N510" s="14" t="e">
        <f>IF(AND(B510=#REF!,C510=#REF!),LOOKUP(9.99999999999999E+307,$N$2:N509)+1,"")</f>
        <v>#REF!</v>
      </c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</row>
    <row r="511" spans="2:33" s="3" customFormat="1" ht="17.100000000000001" customHeight="1" x14ac:dyDescent="0.5">
      <c r="B511" s="34"/>
      <c r="C511" s="11"/>
      <c r="D511" s="11"/>
      <c r="E511" s="12"/>
      <c r="F511" s="12"/>
      <c r="G511" s="35"/>
      <c r="H511" s="80" t="str">
        <f t="shared" si="7"/>
        <v/>
      </c>
      <c r="J511" s="15"/>
      <c r="K511" s="15"/>
      <c r="L511" s="15"/>
      <c r="M511" s="15"/>
      <c r="N511" s="14" t="e">
        <f>IF(AND(B511=#REF!,C511=#REF!),LOOKUP(9.99999999999999E+307,$N$2:N510)+1,"")</f>
        <v>#REF!</v>
      </c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</row>
    <row r="512" spans="2:33" s="3" customFormat="1" ht="17.100000000000001" customHeight="1" x14ac:dyDescent="0.5">
      <c r="B512" s="34"/>
      <c r="C512" s="11"/>
      <c r="D512" s="11"/>
      <c r="E512" s="12"/>
      <c r="F512" s="12"/>
      <c r="G512" s="35"/>
      <c r="H512" s="80" t="str">
        <f t="shared" si="7"/>
        <v/>
      </c>
      <c r="J512" s="15"/>
      <c r="K512" s="15"/>
      <c r="L512" s="15"/>
      <c r="M512" s="15"/>
      <c r="N512" s="14" t="e">
        <f>IF(AND(B512=#REF!,C512=#REF!),LOOKUP(9.99999999999999E+307,$N$2:N511)+1,"")</f>
        <v>#REF!</v>
      </c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F512" s="15"/>
      <c r="AG512" s="15"/>
    </row>
    <row r="513" spans="2:33" s="3" customFormat="1" ht="17.100000000000001" customHeight="1" x14ac:dyDescent="0.5">
      <c r="B513" s="34"/>
      <c r="C513" s="11"/>
      <c r="D513" s="11"/>
      <c r="E513" s="12"/>
      <c r="F513" s="12"/>
      <c r="G513" s="35"/>
      <c r="H513" s="80" t="str">
        <f t="shared" si="7"/>
        <v/>
      </c>
      <c r="J513" s="15"/>
      <c r="K513" s="15"/>
      <c r="L513" s="15"/>
      <c r="M513" s="15"/>
      <c r="N513" s="14" t="e">
        <f>IF(AND(B513=#REF!,C513=#REF!),LOOKUP(9.99999999999999E+307,$N$2:N512)+1,"")</f>
        <v>#REF!</v>
      </c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  <c r="AF513" s="15"/>
      <c r="AG513" s="15"/>
    </row>
    <row r="514" spans="2:33" s="3" customFormat="1" ht="17.100000000000001" customHeight="1" x14ac:dyDescent="0.5">
      <c r="B514" s="34"/>
      <c r="C514" s="11"/>
      <c r="D514" s="11"/>
      <c r="E514" s="12"/>
      <c r="F514" s="12"/>
      <c r="G514" s="35"/>
      <c r="H514" s="80" t="str">
        <f t="shared" si="7"/>
        <v/>
      </c>
      <c r="J514" s="15"/>
      <c r="K514" s="15"/>
      <c r="L514" s="15"/>
      <c r="M514" s="15"/>
      <c r="N514" s="14" t="e">
        <f>IF(AND(B514=#REF!,C514=#REF!),LOOKUP(9.99999999999999E+307,$N$2:N513)+1,"")</f>
        <v>#REF!</v>
      </c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</row>
    <row r="515" spans="2:33" s="3" customFormat="1" ht="17.100000000000001" customHeight="1" x14ac:dyDescent="0.5">
      <c r="B515" s="34"/>
      <c r="C515" s="11"/>
      <c r="D515" s="11"/>
      <c r="E515" s="12"/>
      <c r="F515" s="12"/>
      <c r="G515" s="35"/>
      <c r="H515" s="80" t="str">
        <f t="shared" si="7"/>
        <v/>
      </c>
      <c r="J515" s="15"/>
      <c r="K515" s="15"/>
      <c r="L515" s="15"/>
      <c r="M515" s="15"/>
      <c r="N515" s="14" t="e">
        <f>IF(AND(B515=#REF!,C515=#REF!),LOOKUP(9.99999999999999E+307,$N$2:N514)+1,"")</f>
        <v>#REF!</v>
      </c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  <c r="AF515" s="15"/>
      <c r="AG515" s="15"/>
    </row>
    <row r="516" spans="2:33" s="3" customFormat="1" ht="17.100000000000001" customHeight="1" x14ac:dyDescent="0.5">
      <c r="B516" s="34"/>
      <c r="C516" s="11"/>
      <c r="D516" s="11"/>
      <c r="E516" s="12"/>
      <c r="F516" s="12"/>
      <c r="G516" s="35"/>
      <c r="H516" s="80" t="str">
        <f t="shared" ref="H516:H579" si="8">IF(E516="","",IF(E516="เด็กชาย","M",IF(E516="นาย","M","W")))</f>
        <v/>
      </c>
      <c r="J516" s="15"/>
      <c r="K516" s="15"/>
      <c r="L516" s="15"/>
      <c r="M516" s="15"/>
      <c r="N516" s="14" t="e">
        <f>IF(AND(B516=#REF!,C516=#REF!),LOOKUP(9.99999999999999E+307,$N$2:N515)+1,"")</f>
        <v>#REF!</v>
      </c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F516" s="15"/>
      <c r="AG516" s="15"/>
    </row>
    <row r="517" spans="2:33" s="3" customFormat="1" ht="17.100000000000001" customHeight="1" x14ac:dyDescent="0.5">
      <c r="B517" s="34"/>
      <c r="C517" s="11"/>
      <c r="D517" s="11"/>
      <c r="E517" s="12"/>
      <c r="F517" s="12"/>
      <c r="G517" s="35"/>
      <c r="H517" s="80" t="str">
        <f t="shared" si="8"/>
        <v/>
      </c>
      <c r="J517" s="15"/>
      <c r="K517" s="15"/>
      <c r="L517" s="15"/>
      <c r="M517" s="15"/>
      <c r="N517" s="14" t="e">
        <f>IF(AND(B517=#REF!,C517=#REF!),LOOKUP(9.99999999999999E+307,$N$2:N516)+1,"")</f>
        <v>#REF!</v>
      </c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F517" s="15"/>
      <c r="AG517" s="15"/>
    </row>
    <row r="518" spans="2:33" s="3" customFormat="1" ht="17.100000000000001" customHeight="1" x14ac:dyDescent="0.5">
      <c r="B518" s="34"/>
      <c r="C518" s="11"/>
      <c r="D518" s="11"/>
      <c r="E518" s="12"/>
      <c r="F518" s="12"/>
      <c r="G518" s="35"/>
      <c r="H518" s="80" t="str">
        <f t="shared" si="8"/>
        <v/>
      </c>
      <c r="J518" s="15"/>
      <c r="K518" s="15"/>
      <c r="L518" s="15"/>
      <c r="M518" s="15"/>
      <c r="N518" s="14" t="e">
        <f>IF(AND(B518=#REF!,C518=#REF!),LOOKUP(9.99999999999999E+307,$N$2:N517)+1,"")</f>
        <v>#REF!</v>
      </c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F518" s="15"/>
      <c r="AG518" s="15"/>
    </row>
    <row r="519" spans="2:33" s="3" customFormat="1" ht="17.100000000000001" customHeight="1" x14ac:dyDescent="0.5">
      <c r="B519" s="34"/>
      <c r="C519" s="11"/>
      <c r="D519" s="11"/>
      <c r="E519" s="12"/>
      <c r="F519" s="12"/>
      <c r="G519" s="35"/>
      <c r="H519" s="80" t="str">
        <f t="shared" si="8"/>
        <v/>
      </c>
      <c r="J519" s="15"/>
      <c r="K519" s="15"/>
      <c r="L519" s="15"/>
      <c r="M519" s="15"/>
      <c r="N519" s="14" t="e">
        <f>IF(AND(B519=#REF!,C519=#REF!),LOOKUP(9.99999999999999E+307,$N$2:N518)+1,"")</f>
        <v>#REF!</v>
      </c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  <c r="AF519" s="15"/>
      <c r="AG519" s="15"/>
    </row>
    <row r="520" spans="2:33" s="3" customFormat="1" ht="17.100000000000001" customHeight="1" x14ac:dyDescent="0.5">
      <c r="B520" s="34"/>
      <c r="C520" s="11"/>
      <c r="D520" s="11"/>
      <c r="E520" s="12"/>
      <c r="F520" s="12"/>
      <c r="G520" s="35"/>
      <c r="H520" s="80" t="str">
        <f t="shared" si="8"/>
        <v/>
      </c>
      <c r="J520" s="15"/>
      <c r="K520" s="15"/>
      <c r="L520" s="15"/>
      <c r="M520" s="15"/>
      <c r="N520" s="14" t="e">
        <f>IF(AND(B520=#REF!,C520=#REF!),LOOKUP(9.99999999999999E+307,$N$2:N519)+1,"")</f>
        <v>#REF!</v>
      </c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  <c r="AF520" s="15"/>
      <c r="AG520" s="15"/>
    </row>
    <row r="521" spans="2:33" s="3" customFormat="1" ht="17.100000000000001" customHeight="1" x14ac:dyDescent="0.5">
      <c r="B521" s="34"/>
      <c r="C521" s="11"/>
      <c r="D521" s="11"/>
      <c r="E521" s="12"/>
      <c r="F521" s="12"/>
      <c r="G521" s="35"/>
      <c r="H521" s="80" t="str">
        <f t="shared" si="8"/>
        <v/>
      </c>
      <c r="J521" s="15"/>
      <c r="K521" s="15"/>
      <c r="L521" s="15"/>
      <c r="M521" s="15"/>
      <c r="N521" s="14" t="e">
        <f>IF(AND(B521=#REF!,C521=#REF!),LOOKUP(9.99999999999999E+307,$N$2:N520)+1,"")</f>
        <v>#REF!</v>
      </c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</row>
    <row r="522" spans="2:33" s="3" customFormat="1" ht="17.100000000000001" customHeight="1" x14ac:dyDescent="0.5">
      <c r="B522" s="34"/>
      <c r="C522" s="11"/>
      <c r="D522" s="11"/>
      <c r="E522" s="12"/>
      <c r="F522" s="12"/>
      <c r="G522" s="35"/>
      <c r="H522" s="80" t="str">
        <f t="shared" si="8"/>
        <v/>
      </c>
      <c r="J522" s="15"/>
      <c r="K522" s="15"/>
      <c r="L522" s="15"/>
      <c r="M522" s="15"/>
      <c r="N522" s="14" t="e">
        <f>IF(AND(B522=#REF!,C522=#REF!),LOOKUP(9.99999999999999E+307,$N$2:N521)+1,"")</f>
        <v>#REF!</v>
      </c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F522" s="15"/>
      <c r="AG522" s="15"/>
    </row>
    <row r="523" spans="2:33" s="3" customFormat="1" ht="17.100000000000001" customHeight="1" x14ac:dyDescent="0.5">
      <c r="B523" s="34"/>
      <c r="C523" s="11"/>
      <c r="D523" s="11"/>
      <c r="E523" s="12"/>
      <c r="F523" s="12"/>
      <c r="G523" s="35"/>
      <c r="H523" s="80" t="str">
        <f t="shared" si="8"/>
        <v/>
      </c>
      <c r="J523" s="15"/>
      <c r="K523" s="15"/>
      <c r="L523" s="15"/>
      <c r="M523" s="15"/>
      <c r="N523" s="14" t="e">
        <f>IF(AND(B523=#REF!,C523=#REF!),LOOKUP(9.99999999999999E+307,$N$2:N522)+1,"")</f>
        <v>#REF!</v>
      </c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  <c r="AF523" s="15"/>
      <c r="AG523" s="15"/>
    </row>
    <row r="524" spans="2:33" s="3" customFormat="1" ht="17.100000000000001" customHeight="1" x14ac:dyDescent="0.5">
      <c r="B524" s="34"/>
      <c r="C524" s="11"/>
      <c r="D524" s="11"/>
      <c r="E524" s="12"/>
      <c r="F524" s="12"/>
      <c r="G524" s="35"/>
      <c r="H524" s="80" t="str">
        <f t="shared" si="8"/>
        <v/>
      </c>
      <c r="J524" s="15"/>
      <c r="K524" s="15"/>
      <c r="L524" s="15"/>
      <c r="M524" s="15"/>
      <c r="N524" s="14" t="e">
        <f>IF(AND(B524=#REF!,C524=#REF!),LOOKUP(9.99999999999999E+307,$N$2:N523)+1,"")</f>
        <v>#REF!</v>
      </c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  <c r="AF524" s="15"/>
      <c r="AG524" s="15"/>
    </row>
    <row r="525" spans="2:33" s="3" customFormat="1" ht="17.100000000000001" customHeight="1" x14ac:dyDescent="0.5">
      <c r="B525" s="34"/>
      <c r="C525" s="11"/>
      <c r="D525" s="11"/>
      <c r="E525" s="12"/>
      <c r="F525" s="12"/>
      <c r="G525" s="35"/>
      <c r="H525" s="80" t="str">
        <f t="shared" si="8"/>
        <v/>
      </c>
      <c r="J525" s="15"/>
      <c r="K525" s="15"/>
      <c r="L525" s="15"/>
      <c r="M525" s="15"/>
      <c r="N525" s="14" t="e">
        <f>IF(AND(B525=#REF!,C525=#REF!),LOOKUP(9.99999999999999E+307,$N$2:N524)+1,"")</f>
        <v>#REF!</v>
      </c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  <c r="AF525" s="15"/>
      <c r="AG525" s="15"/>
    </row>
    <row r="526" spans="2:33" s="3" customFormat="1" ht="17.100000000000001" customHeight="1" x14ac:dyDescent="0.5">
      <c r="B526" s="34"/>
      <c r="C526" s="11"/>
      <c r="D526" s="11"/>
      <c r="E526" s="12"/>
      <c r="F526" s="12"/>
      <c r="G526" s="35"/>
      <c r="H526" s="80" t="str">
        <f t="shared" si="8"/>
        <v/>
      </c>
      <c r="J526" s="15"/>
      <c r="K526" s="15"/>
      <c r="L526" s="15"/>
      <c r="M526" s="15"/>
      <c r="N526" s="14" t="e">
        <f>IF(AND(B526=#REF!,C526=#REF!),LOOKUP(9.99999999999999E+307,$N$2:N525)+1,"")</f>
        <v>#REF!</v>
      </c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F526" s="15"/>
      <c r="AG526" s="15"/>
    </row>
    <row r="527" spans="2:33" s="3" customFormat="1" ht="17.100000000000001" customHeight="1" x14ac:dyDescent="0.5">
      <c r="B527" s="34"/>
      <c r="C527" s="11"/>
      <c r="D527" s="11"/>
      <c r="E527" s="12"/>
      <c r="F527" s="12"/>
      <c r="G527" s="35"/>
      <c r="H527" s="80" t="str">
        <f t="shared" si="8"/>
        <v/>
      </c>
      <c r="J527" s="15"/>
      <c r="K527" s="15"/>
      <c r="L527" s="15"/>
      <c r="M527" s="15"/>
      <c r="N527" s="14" t="e">
        <f>IF(AND(B527=#REF!,C527=#REF!),LOOKUP(9.99999999999999E+307,$N$2:N526)+1,"")</f>
        <v>#REF!</v>
      </c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F527" s="15"/>
      <c r="AG527" s="15"/>
    </row>
    <row r="528" spans="2:33" s="3" customFormat="1" ht="17.100000000000001" customHeight="1" x14ac:dyDescent="0.5">
      <c r="B528" s="34"/>
      <c r="C528" s="11"/>
      <c r="D528" s="11"/>
      <c r="E528" s="12"/>
      <c r="F528" s="12"/>
      <c r="G528" s="35"/>
      <c r="H528" s="80" t="str">
        <f t="shared" si="8"/>
        <v/>
      </c>
      <c r="J528" s="15"/>
      <c r="K528" s="15"/>
      <c r="L528" s="15"/>
      <c r="M528" s="15"/>
      <c r="N528" s="14" t="e">
        <f>IF(AND(B528=#REF!,C528=#REF!),LOOKUP(9.99999999999999E+307,$N$2:N527)+1,"")</f>
        <v>#REF!</v>
      </c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  <c r="AF528" s="15"/>
      <c r="AG528" s="15"/>
    </row>
    <row r="529" spans="2:33" s="3" customFormat="1" ht="17.100000000000001" customHeight="1" x14ac:dyDescent="0.5">
      <c r="B529" s="34"/>
      <c r="C529" s="11"/>
      <c r="D529" s="11"/>
      <c r="E529" s="12"/>
      <c r="F529" s="12"/>
      <c r="G529" s="35"/>
      <c r="H529" s="80" t="str">
        <f t="shared" si="8"/>
        <v/>
      </c>
      <c r="J529" s="15"/>
      <c r="K529" s="15"/>
      <c r="L529" s="15"/>
      <c r="M529" s="15"/>
      <c r="N529" s="14" t="e">
        <f>IF(AND(B529=#REF!,C529=#REF!),LOOKUP(9.99999999999999E+307,$N$2:N528)+1,"")</f>
        <v>#REF!</v>
      </c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  <c r="AF529" s="15"/>
      <c r="AG529" s="15"/>
    </row>
    <row r="530" spans="2:33" s="3" customFormat="1" ht="17.100000000000001" customHeight="1" x14ac:dyDescent="0.5">
      <c r="B530" s="34"/>
      <c r="C530" s="11"/>
      <c r="D530" s="11"/>
      <c r="E530" s="12"/>
      <c r="F530" s="12"/>
      <c r="G530" s="35"/>
      <c r="H530" s="80" t="str">
        <f t="shared" si="8"/>
        <v/>
      </c>
      <c r="J530" s="15"/>
      <c r="K530" s="15"/>
      <c r="L530" s="15"/>
      <c r="M530" s="15"/>
      <c r="N530" s="14" t="e">
        <f>IF(AND(B530=#REF!,C530=#REF!),LOOKUP(9.99999999999999E+307,$N$2:N529)+1,"")</f>
        <v>#REF!</v>
      </c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F530" s="15"/>
      <c r="AG530" s="15"/>
    </row>
    <row r="531" spans="2:33" s="3" customFormat="1" ht="17.100000000000001" customHeight="1" x14ac:dyDescent="0.5">
      <c r="B531" s="34"/>
      <c r="C531" s="11"/>
      <c r="D531" s="11"/>
      <c r="E531" s="12"/>
      <c r="F531" s="12"/>
      <c r="G531" s="35"/>
      <c r="H531" s="80" t="str">
        <f t="shared" si="8"/>
        <v/>
      </c>
      <c r="J531" s="15"/>
      <c r="K531" s="15"/>
      <c r="L531" s="15"/>
      <c r="M531" s="15"/>
      <c r="N531" s="14" t="e">
        <f>IF(AND(B531=#REF!,C531=#REF!),LOOKUP(9.99999999999999E+307,$N$2:N530)+1,"")</f>
        <v>#REF!</v>
      </c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  <c r="AF531" s="15"/>
      <c r="AG531" s="15"/>
    </row>
    <row r="532" spans="2:33" s="3" customFormat="1" ht="17.100000000000001" customHeight="1" x14ac:dyDescent="0.5">
      <c r="B532" s="34"/>
      <c r="C532" s="11"/>
      <c r="D532" s="11"/>
      <c r="E532" s="12"/>
      <c r="F532" s="12"/>
      <c r="G532" s="35"/>
      <c r="H532" s="80" t="str">
        <f t="shared" si="8"/>
        <v/>
      </c>
      <c r="J532" s="15"/>
      <c r="K532" s="15"/>
      <c r="L532" s="15"/>
      <c r="M532" s="15"/>
      <c r="N532" s="14" t="e">
        <f>IF(AND(B532=#REF!,C532=#REF!),LOOKUP(9.99999999999999E+307,$N$2:N531)+1,"")</f>
        <v>#REF!</v>
      </c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</row>
    <row r="533" spans="2:33" s="3" customFormat="1" ht="17.100000000000001" customHeight="1" x14ac:dyDescent="0.5">
      <c r="B533" s="34"/>
      <c r="C533" s="11"/>
      <c r="D533" s="11"/>
      <c r="E533" s="12"/>
      <c r="F533" s="12"/>
      <c r="G533" s="35"/>
      <c r="H533" s="80" t="str">
        <f t="shared" si="8"/>
        <v/>
      </c>
      <c r="J533" s="15"/>
      <c r="K533" s="15"/>
      <c r="L533" s="15"/>
      <c r="M533" s="15"/>
      <c r="N533" s="14" t="e">
        <f>IF(AND(B533=#REF!,C533=#REF!),LOOKUP(9.99999999999999E+307,$N$2:N532)+1,"")</f>
        <v>#REF!</v>
      </c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  <c r="AF533" s="15"/>
      <c r="AG533" s="15"/>
    </row>
    <row r="534" spans="2:33" s="3" customFormat="1" ht="17.100000000000001" customHeight="1" x14ac:dyDescent="0.5">
      <c r="B534" s="34"/>
      <c r="C534" s="11"/>
      <c r="D534" s="11"/>
      <c r="E534" s="12"/>
      <c r="F534" s="12"/>
      <c r="G534" s="35"/>
      <c r="H534" s="80" t="str">
        <f t="shared" si="8"/>
        <v/>
      </c>
      <c r="J534" s="15"/>
      <c r="K534" s="15"/>
      <c r="L534" s="15"/>
      <c r="M534" s="15"/>
      <c r="N534" s="14" t="e">
        <f>IF(AND(B534=#REF!,C534=#REF!),LOOKUP(9.99999999999999E+307,$N$2:N533)+1,"")</f>
        <v>#REF!</v>
      </c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  <c r="AF534" s="15"/>
      <c r="AG534" s="15"/>
    </row>
    <row r="535" spans="2:33" s="3" customFormat="1" ht="17.100000000000001" customHeight="1" x14ac:dyDescent="0.5">
      <c r="B535" s="34"/>
      <c r="C535" s="11"/>
      <c r="D535" s="11"/>
      <c r="E535" s="12"/>
      <c r="F535" s="12"/>
      <c r="G535" s="35"/>
      <c r="H535" s="80" t="str">
        <f t="shared" si="8"/>
        <v/>
      </c>
      <c r="J535" s="15"/>
      <c r="K535" s="15"/>
      <c r="L535" s="15"/>
      <c r="M535" s="15"/>
      <c r="N535" s="14" t="e">
        <f>IF(AND(B535=#REF!,C535=#REF!),LOOKUP(9.99999999999999E+307,$N$2:N534)+1,"")</f>
        <v>#REF!</v>
      </c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  <c r="AF535" s="15"/>
      <c r="AG535" s="15"/>
    </row>
    <row r="536" spans="2:33" s="3" customFormat="1" ht="17.100000000000001" customHeight="1" x14ac:dyDescent="0.5">
      <c r="B536" s="34"/>
      <c r="C536" s="11"/>
      <c r="D536" s="11"/>
      <c r="E536" s="12"/>
      <c r="F536" s="12"/>
      <c r="G536" s="35"/>
      <c r="H536" s="80" t="str">
        <f t="shared" si="8"/>
        <v/>
      </c>
      <c r="J536" s="15"/>
      <c r="K536" s="15"/>
      <c r="L536" s="15"/>
      <c r="M536" s="15"/>
      <c r="N536" s="14" t="e">
        <f>IF(AND(B536=#REF!,C536=#REF!),LOOKUP(9.99999999999999E+307,$N$2:N535)+1,"")</f>
        <v>#REF!</v>
      </c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  <c r="AF536" s="15"/>
      <c r="AG536" s="15"/>
    </row>
    <row r="537" spans="2:33" s="3" customFormat="1" ht="17.100000000000001" customHeight="1" x14ac:dyDescent="0.5">
      <c r="B537" s="34"/>
      <c r="C537" s="11"/>
      <c r="D537" s="11"/>
      <c r="E537" s="12"/>
      <c r="F537" s="12"/>
      <c r="G537" s="35"/>
      <c r="H537" s="80" t="str">
        <f t="shared" si="8"/>
        <v/>
      </c>
      <c r="J537" s="15"/>
      <c r="K537" s="15"/>
      <c r="L537" s="15"/>
      <c r="M537" s="15"/>
      <c r="N537" s="14" t="e">
        <f>IF(AND(B537=#REF!,C537=#REF!),LOOKUP(9.99999999999999E+307,$N$2:N536)+1,"")</f>
        <v>#REF!</v>
      </c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F537" s="15"/>
      <c r="AG537" s="15"/>
    </row>
    <row r="538" spans="2:33" s="3" customFormat="1" ht="17.100000000000001" customHeight="1" x14ac:dyDescent="0.5">
      <c r="B538" s="34"/>
      <c r="C538" s="11"/>
      <c r="D538" s="11"/>
      <c r="E538" s="12"/>
      <c r="F538" s="12"/>
      <c r="G538" s="35"/>
      <c r="H538" s="80" t="str">
        <f t="shared" si="8"/>
        <v/>
      </c>
      <c r="J538" s="15"/>
      <c r="K538" s="15"/>
      <c r="L538" s="15"/>
      <c r="M538" s="15"/>
      <c r="N538" s="14" t="e">
        <f>IF(AND(B538=#REF!,C538=#REF!),LOOKUP(9.99999999999999E+307,$N$2:N537)+1,"")</f>
        <v>#REF!</v>
      </c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F538" s="15"/>
      <c r="AG538" s="15"/>
    </row>
    <row r="539" spans="2:33" s="3" customFormat="1" ht="17.100000000000001" customHeight="1" x14ac:dyDescent="0.5">
      <c r="B539" s="34"/>
      <c r="C539" s="11"/>
      <c r="D539" s="11"/>
      <c r="E539" s="12"/>
      <c r="F539" s="12"/>
      <c r="G539" s="35"/>
      <c r="H539" s="80" t="str">
        <f t="shared" si="8"/>
        <v/>
      </c>
      <c r="J539" s="15"/>
      <c r="K539" s="15"/>
      <c r="L539" s="15"/>
      <c r="M539" s="15"/>
      <c r="N539" s="14" t="e">
        <f>IF(AND(B539=#REF!,C539=#REF!),LOOKUP(9.99999999999999E+307,$N$2:N538)+1,"")</f>
        <v>#REF!</v>
      </c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  <c r="AF539" s="15"/>
      <c r="AG539" s="15"/>
    </row>
    <row r="540" spans="2:33" s="3" customFormat="1" ht="17.100000000000001" customHeight="1" x14ac:dyDescent="0.5">
      <c r="B540" s="34"/>
      <c r="C540" s="11"/>
      <c r="D540" s="11"/>
      <c r="E540" s="12"/>
      <c r="F540" s="12"/>
      <c r="G540" s="35"/>
      <c r="H540" s="80" t="str">
        <f t="shared" si="8"/>
        <v/>
      </c>
      <c r="J540" s="15"/>
      <c r="K540" s="15"/>
      <c r="L540" s="15"/>
      <c r="M540" s="15"/>
      <c r="N540" s="14" t="e">
        <f>IF(AND(B540=#REF!,C540=#REF!),LOOKUP(9.99999999999999E+307,$N$2:N539)+1,"")</f>
        <v>#REF!</v>
      </c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  <c r="AF540" s="15"/>
      <c r="AG540" s="15"/>
    </row>
    <row r="541" spans="2:33" s="3" customFormat="1" ht="17.100000000000001" customHeight="1" x14ac:dyDescent="0.5">
      <c r="B541" s="34"/>
      <c r="C541" s="11"/>
      <c r="D541" s="11"/>
      <c r="E541" s="12"/>
      <c r="F541" s="12"/>
      <c r="G541" s="35"/>
      <c r="H541" s="80" t="str">
        <f t="shared" si="8"/>
        <v/>
      </c>
      <c r="J541" s="15"/>
      <c r="K541" s="15"/>
      <c r="L541" s="15"/>
      <c r="M541" s="15"/>
      <c r="N541" s="14" t="e">
        <f>IF(AND(B541=#REF!,C541=#REF!),LOOKUP(9.99999999999999E+307,$N$2:N540)+1,"")</f>
        <v>#REF!</v>
      </c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  <c r="AF541" s="15"/>
      <c r="AG541" s="15"/>
    </row>
    <row r="542" spans="2:33" s="3" customFormat="1" ht="17.100000000000001" customHeight="1" x14ac:dyDescent="0.5">
      <c r="B542" s="34"/>
      <c r="C542" s="11"/>
      <c r="D542" s="11"/>
      <c r="E542" s="12"/>
      <c r="F542" s="12"/>
      <c r="G542" s="35"/>
      <c r="H542" s="80" t="str">
        <f t="shared" si="8"/>
        <v/>
      </c>
      <c r="J542" s="15"/>
      <c r="K542" s="15"/>
      <c r="L542" s="15"/>
      <c r="M542" s="15"/>
      <c r="N542" s="14" t="e">
        <f>IF(AND(B542=#REF!,C542=#REF!),LOOKUP(9.99999999999999E+307,$N$2:N541)+1,"")</f>
        <v>#REF!</v>
      </c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F542" s="15"/>
      <c r="AG542" s="15"/>
    </row>
    <row r="543" spans="2:33" s="3" customFormat="1" ht="17.100000000000001" customHeight="1" x14ac:dyDescent="0.5">
      <c r="B543" s="34"/>
      <c r="C543" s="11"/>
      <c r="D543" s="11"/>
      <c r="E543" s="12"/>
      <c r="F543" s="12"/>
      <c r="G543" s="35"/>
      <c r="H543" s="80" t="str">
        <f t="shared" si="8"/>
        <v/>
      </c>
      <c r="J543" s="15"/>
      <c r="K543" s="15"/>
      <c r="L543" s="15"/>
      <c r="M543" s="15"/>
      <c r="N543" s="14" t="e">
        <f>IF(AND(B543=#REF!,C543=#REF!),LOOKUP(9.99999999999999E+307,$N$2:N542)+1,"")</f>
        <v>#REF!</v>
      </c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  <c r="AF543" s="15"/>
      <c r="AG543" s="15"/>
    </row>
    <row r="544" spans="2:33" s="3" customFormat="1" ht="17.100000000000001" customHeight="1" x14ac:dyDescent="0.5">
      <c r="B544" s="34"/>
      <c r="C544" s="11"/>
      <c r="D544" s="11"/>
      <c r="E544" s="12"/>
      <c r="F544" s="12"/>
      <c r="G544" s="35"/>
      <c r="H544" s="80" t="str">
        <f t="shared" si="8"/>
        <v/>
      </c>
      <c r="J544" s="15"/>
      <c r="K544" s="15"/>
      <c r="L544" s="15"/>
      <c r="M544" s="15"/>
      <c r="N544" s="14" t="e">
        <f>IF(AND(B544=#REF!,C544=#REF!),LOOKUP(9.99999999999999E+307,$N$2:N543)+1,"")</f>
        <v>#REF!</v>
      </c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  <c r="AF544" s="15"/>
      <c r="AG544" s="15"/>
    </row>
    <row r="545" spans="2:33" s="3" customFormat="1" ht="17.100000000000001" customHeight="1" x14ac:dyDescent="0.5">
      <c r="B545" s="34"/>
      <c r="C545" s="11"/>
      <c r="D545" s="11"/>
      <c r="E545" s="12"/>
      <c r="F545" s="12"/>
      <c r="G545" s="35"/>
      <c r="H545" s="80" t="str">
        <f t="shared" si="8"/>
        <v/>
      </c>
      <c r="J545" s="15"/>
      <c r="K545" s="15"/>
      <c r="L545" s="15"/>
      <c r="M545" s="15"/>
      <c r="N545" s="14" t="e">
        <f>IF(AND(B545=#REF!,C545=#REF!),LOOKUP(9.99999999999999E+307,$N$2:N544)+1,"")</f>
        <v>#REF!</v>
      </c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F545" s="15"/>
      <c r="AG545" s="15"/>
    </row>
    <row r="546" spans="2:33" s="3" customFormat="1" ht="17.100000000000001" customHeight="1" x14ac:dyDescent="0.5">
      <c r="B546" s="34"/>
      <c r="C546" s="11"/>
      <c r="D546" s="11"/>
      <c r="E546" s="12"/>
      <c r="F546" s="12"/>
      <c r="G546" s="35"/>
      <c r="H546" s="80" t="str">
        <f t="shared" si="8"/>
        <v/>
      </c>
      <c r="J546" s="15"/>
      <c r="K546" s="15"/>
      <c r="L546" s="15"/>
      <c r="M546" s="15"/>
      <c r="N546" s="14" t="e">
        <f>IF(AND(B546=#REF!,C546=#REF!),LOOKUP(9.99999999999999E+307,$N$2:N545)+1,"")</f>
        <v>#REF!</v>
      </c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  <c r="AF546" s="15"/>
      <c r="AG546" s="15"/>
    </row>
    <row r="547" spans="2:33" s="3" customFormat="1" ht="17.100000000000001" customHeight="1" x14ac:dyDescent="0.5">
      <c r="B547" s="34"/>
      <c r="C547" s="11"/>
      <c r="D547" s="11"/>
      <c r="E547" s="12"/>
      <c r="F547" s="12"/>
      <c r="G547" s="35"/>
      <c r="H547" s="80" t="str">
        <f t="shared" si="8"/>
        <v/>
      </c>
      <c r="J547" s="15"/>
      <c r="K547" s="15"/>
      <c r="L547" s="15"/>
      <c r="M547" s="15"/>
      <c r="N547" s="14" t="e">
        <f>IF(AND(B547=#REF!,C547=#REF!),LOOKUP(9.99999999999999E+307,$N$2:N546)+1,"")</f>
        <v>#REF!</v>
      </c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F547" s="15"/>
      <c r="AG547" s="15"/>
    </row>
    <row r="548" spans="2:33" s="3" customFormat="1" ht="17.100000000000001" customHeight="1" x14ac:dyDescent="0.5">
      <c r="B548" s="34"/>
      <c r="C548" s="11"/>
      <c r="D548" s="11"/>
      <c r="E548" s="12"/>
      <c r="F548" s="12"/>
      <c r="G548" s="35"/>
      <c r="H548" s="80" t="str">
        <f t="shared" si="8"/>
        <v/>
      </c>
      <c r="J548" s="15"/>
      <c r="K548" s="15"/>
      <c r="L548" s="15"/>
      <c r="M548" s="15"/>
      <c r="N548" s="14" t="e">
        <f>IF(AND(B548=#REF!,C548=#REF!),LOOKUP(9.99999999999999E+307,$N$2:N547)+1,"")</f>
        <v>#REF!</v>
      </c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  <c r="AF548" s="15"/>
      <c r="AG548" s="15"/>
    </row>
    <row r="549" spans="2:33" s="3" customFormat="1" ht="17.100000000000001" customHeight="1" x14ac:dyDescent="0.5">
      <c r="B549" s="34"/>
      <c r="C549" s="11"/>
      <c r="D549" s="11"/>
      <c r="E549" s="12"/>
      <c r="F549" s="12"/>
      <c r="G549" s="35"/>
      <c r="H549" s="80" t="str">
        <f t="shared" si="8"/>
        <v/>
      </c>
      <c r="J549" s="15"/>
      <c r="K549" s="15"/>
      <c r="L549" s="15"/>
      <c r="M549" s="15"/>
      <c r="N549" s="14" t="e">
        <f>IF(AND(B549=#REF!,C549=#REF!),LOOKUP(9.99999999999999E+307,$N$2:N548)+1,"")</f>
        <v>#REF!</v>
      </c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  <c r="AF549" s="15"/>
      <c r="AG549" s="15"/>
    </row>
    <row r="550" spans="2:33" s="3" customFormat="1" ht="17.100000000000001" customHeight="1" x14ac:dyDescent="0.5">
      <c r="B550" s="34"/>
      <c r="C550" s="11"/>
      <c r="D550" s="11"/>
      <c r="E550" s="12"/>
      <c r="F550" s="12"/>
      <c r="G550" s="35"/>
      <c r="H550" s="80" t="str">
        <f t="shared" si="8"/>
        <v/>
      </c>
      <c r="J550" s="15"/>
      <c r="K550" s="15"/>
      <c r="L550" s="15"/>
      <c r="M550" s="15"/>
      <c r="N550" s="14" t="e">
        <f>IF(AND(B550=#REF!,C550=#REF!),LOOKUP(9.99999999999999E+307,$N$2:N549)+1,"")</f>
        <v>#REF!</v>
      </c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  <c r="AF550" s="15"/>
      <c r="AG550" s="15"/>
    </row>
    <row r="551" spans="2:33" s="3" customFormat="1" ht="17.100000000000001" customHeight="1" x14ac:dyDescent="0.5">
      <c r="B551" s="34"/>
      <c r="C551" s="11"/>
      <c r="D551" s="11"/>
      <c r="E551" s="12"/>
      <c r="F551" s="12"/>
      <c r="G551" s="35"/>
      <c r="H551" s="80" t="str">
        <f t="shared" si="8"/>
        <v/>
      </c>
      <c r="J551" s="15"/>
      <c r="K551" s="15"/>
      <c r="L551" s="15"/>
      <c r="M551" s="15"/>
      <c r="N551" s="14" t="e">
        <f>IF(AND(B551=#REF!,C551=#REF!),LOOKUP(9.99999999999999E+307,$N$2:N550)+1,"")</f>
        <v>#REF!</v>
      </c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F551" s="15"/>
      <c r="AG551" s="15"/>
    </row>
    <row r="552" spans="2:33" s="3" customFormat="1" ht="17.100000000000001" customHeight="1" x14ac:dyDescent="0.5">
      <c r="B552" s="34"/>
      <c r="C552" s="11"/>
      <c r="D552" s="11"/>
      <c r="E552" s="12"/>
      <c r="F552" s="12"/>
      <c r="G552" s="35"/>
      <c r="H552" s="80" t="str">
        <f t="shared" si="8"/>
        <v/>
      </c>
      <c r="J552" s="15"/>
      <c r="K552" s="15"/>
      <c r="L552" s="15"/>
      <c r="M552" s="15"/>
      <c r="N552" s="14" t="e">
        <f>IF(AND(B552=#REF!,C552=#REF!),LOOKUP(9.99999999999999E+307,$N$2:N551)+1,"")</f>
        <v>#REF!</v>
      </c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  <c r="AF552" s="15"/>
      <c r="AG552" s="15"/>
    </row>
    <row r="553" spans="2:33" s="3" customFormat="1" ht="17.100000000000001" customHeight="1" x14ac:dyDescent="0.5">
      <c r="B553" s="34"/>
      <c r="C553" s="11"/>
      <c r="D553" s="11"/>
      <c r="E553" s="12"/>
      <c r="F553" s="12"/>
      <c r="G553" s="35"/>
      <c r="H553" s="80" t="str">
        <f t="shared" si="8"/>
        <v/>
      </c>
      <c r="J553" s="15"/>
      <c r="K553" s="15"/>
      <c r="L553" s="15"/>
      <c r="M553" s="15"/>
      <c r="N553" s="14" t="e">
        <f>IF(AND(B553=#REF!,C553=#REF!),LOOKUP(9.99999999999999E+307,$N$2:N552)+1,"")</f>
        <v>#REF!</v>
      </c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  <c r="AF553" s="15"/>
      <c r="AG553" s="15"/>
    </row>
    <row r="554" spans="2:33" s="3" customFormat="1" ht="17.100000000000001" customHeight="1" x14ac:dyDescent="0.5">
      <c r="B554" s="34"/>
      <c r="C554" s="11"/>
      <c r="D554" s="11"/>
      <c r="E554" s="12"/>
      <c r="F554" s="12"/>
      <c r="G554" s="35"/>
      <c r="H554" s="80" t="str">
        <f t="shared" si="8"/>
        <v/>
      </c>
      <c r="J554" s="15"/>
      <c r="K554" s="15"/>
      <c r="L554" s="15"/>
      <c r="M554" s="15"/>
      <c r="N554" s="14" t="e">
        <f>IF(AND(B554=#REF!,C554=#REF!),LOOKUP(9.99999999999999E+307,$N$2:N553)+1,"")</f>
        <v>#REF!</v>
      </c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  <c r="AF554" s="15"/>
      <c r="AG554" s="15"/>
    </row>
    <row r="555" spans="2:33" s="3" customFormat="1" ht="17.100000000000001" customHeight="1" x14ac:dyDescent="0.5">
      <c r="B555" s="34"/>
      <c r="C555" s="11"/>
      <c r="D555" s="11"/>
      <c r="E555" s="12"/>
      <c r="F555" s="12"/>
      <c r="G555" s="35"/>
      <c r="H555" s="80" t="str">
        <f t="shared" si="8"/>
        <v/>
      </c>
      <c r="J555" s="15"/>
      <c r="K555" s="15"/>
      <c r="L555" s="15"/>
      <c r="M555" s="15"/>
      <c r="N555" s="14" t="e">
        <f>IF(AND(B555=#REF!,C555=#REF!),LOOKUP(9.99999999999999E+307,$N$2:N554)+1,"")</f>
        <v>#REF!</v>
      </c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  <c r="AF555" s="15"/>
      <c r="AG555" s="15"/>
    </row>
    <row r="556" spans="2:33" s="3" customFormat="1" ht="17.100000000000001" customHeight="1" x14ac:dyDescent="0.5">
      <c r="B556" s="34"/>
      <c r="C556" s="11"/>
      <c r="D556" s="11"/>
      <c r="E556" s="12"/>
      <c r="F556" s="12"/>
      <c r="G556" s="35"/>
      <c r="H556" s="80" t="str">
        <f t="shared" si="8"/>
        <v/>
      </c>
      <c r="J556" s="15"/>
      <c r="K556" s="15"/>
      <c r="L556" s="15"/>
      <c r="M556" s="15"/>
      <c r="N556" s="14" t="e">
        <f>IF(AND(B556=#REF!,C556=#REF!),LOOKUP(9.99999999999999E+307,$N$2:N555)+1,"")</f>
        <v>#REF!</v>
      </c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  <c r="AF556" s="15"/>
      <c r="AG556" s="15"/>
    </row>
    <row r="557" spans="2:33" s="3" customFormat="1" ht="17.100000000000001" customHeight="1" x14ac:dyDescent="0.5">
      <c r="B557" s="34"/>
      <c r="C557" s="11"/>
      <c r="D557" s="11"/>
      <c r="E557" s="12"/>
      <c r="F557" s="12"/>
      <c r="G557" s="35"/>
      <c r="H557" s="80" t="str">
        <f t="shared" si="8"/>
        <v/>
      </c>
      <c r="J557" s="15"/>
      <c r="K557" s="15"/>
      <c r="L557" s="15"/>
      <c r="M557" s="15"/>
      <c r="N557" s="14" t="e">
        <f>IF(AND(B557=#REF!,C557=#REF!),LOOKUP(9.99999999999999E+307,$N$2:N556)+1,"")</f>
        <v>#REF!</v>
      </c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  <c r="AE557" s="15"/>
      <c r="AF557" s="15"/>
      <c r="AG557" s="15"/>
    </row>
    <row r="558" spans="2:33" s="3" customFormat="1" ht="17.100000000000001" customHeight="1" x14ac:dyDescent="0.5">
      <c r="B558" s="34"/>
      <c r="C558" s="11"/>
      <c r="D558" s="11"/>
      <c r="E558" s="12"/>
      <c r="F558" s="12"/>
      <c r="G558" s="35"/>
      <c r="H558" s="80" t="str">
        <f t="shared" si="8"/>
        <v/>
      </c>
      <c r="J558" s="15"/>
      <c r="K558" s="15"/>
      <c r="L558" s="15"/>
      <c r="M558" s="15"/>
      <c r="N558" s="14" t="e">
        <f>IF(AND(B558=#REF!,C558=#REF!),LOOKUP(9.99999999999999E+307,$N$2:N557)+1,"")</f>
        <v>#REF!</v>
      </c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  <c r="AE558" s="15"/>
      <c r="AF558" s="15"/>
      <c r="AG558" s="15"/>
    </row>
    <row r="559" spans="2:33" s="3" customFormat="1" ht="17.100000000000001" customHeight="1" x14ac:dyDescent="0.5">
      <c r="B559" s="34"/>
      <c r="C559" s="11"/>
      <c r="D559" s="11"/>
      <c r="E559" s="12"/>
      <c r="F559" s="12"/>
      <c r="G559" s="35"/>
      <c r="H559" s="80" t="str">
        <f t="shared" si="8"/>
        <v/>
      </c>
      <c r="J559" s="15"/>
      <c r="K559" s="15"/>
      <c r="L559" s="15"/>
      <c r="M559" s="15"/>
      <c r="N559" s="14" t="e">
        <f>IF(AND(B559=#REF!,C559=#REF!),LOOKUP(9.99999999999999E+307,$N$2:N558)+1,"")</f>
        <v>#REF!</v>
      </c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  <c r="AF559" s="15"/>
      <c r="AG559" s="15"/>
    </row>
    <row r="560" spans="2:33" s="3" customFormat="1" ht="17.100000000000001" customHeight="1" x14ac:dyDescent="0.5">
      <c r="B560" s="34"/>
      <c r="C560" s="11"/>
      <c r="D560" s="11"/>
      <c r="E560" s="12"/>
      <c r="F560" s="12"/>
      <c r="G560" s="35"/>
      <c r="H560" s="80" t="str">
        <f t="shared" si="8"/>
        <v/>
      </c>
      <c r="J560" s="15"/>
      <c r="K560" s="15"/>
      <c r="L560" s="15"/>
      <c r="M560" s="15"/>
      <c r="N560" s="14" t="e">
        <f>IF(AND(B560=#REF!,C560=#REF!),LOOKUP(9.99999999999999E+307,$N$2:N559)+1,"")</f>
        <v>#REF!</v>
      </c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  <c r="AF560" s="15"/>
      <c r="AG560" s="15"/>
    </row>
    <row r="561" spans="2:33" s="3" customFormat="1" ht="17.100000000000001" customHeight="1" x14ac:dyDescent="0.5">
      <c r="B561" s="34"/>
      <c r="C561" s="11"/>
      <c r="D561" s="11"/>
      <c r="E561" s="12"/>
      <c r="F561" s="12"/>
      <c r="G561" s="35"/>
      <c r="H561" s="80" t="str">
        <f t="shared" si="8"/>
        <v/>
      </c>
      <c r="J561" s="15"/>
      <c r="K561" s="15"/>
      <c r="L561" s="15"/>
      <c r="M561" s="15"/>
      <c r="N561" s="14" t="e">
        <f>IF(AND(B561=#REF!,C561=#REF!),LOOKUP(9.99999999999999E+307,$N$2:N560)+1,"")</f>
        <v>#REF!</v>
      </c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  <c r="AE561" s="15"/>
      <c r="AF561" s="15"/>
      <c r="AG561" s="15"/>
    </row>
    <row r="562" spans="2:33" s="3" customFormat="1" ht="17.100000000000001" customHeight="1" x14ac:dyDescent="0.5">
      <c r="B562" s="34"/>
      <c r="C562" s="11"/>
      <c r="D562" s="11"/>
      <c r="E562" s="12"/>
      <c r="F562" s="12"/>
      <c r="G562" s="35"/>
      <c r="H562" s="80" t="str">
        <f t="shared" si="8"/>
        <v/>
      </c>
      <c r="J562" s="15"/>
      <c r="K562" s="15"/>
      <c r="L562" s="15"/>
      <c r="M562" s="15"/>
      <c r="N562" s="14" t="e">
        <f>IF(AND(B562=#REF!,C562=#REF!),LOOKUP(9.99999999999999E+307,$N$2:N561)+1,"")</f>
        <v>#REF!</v>
      </c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  <c r="AE562" s="15"/>
      <c r="AF562" s="15"/>
      <c r="AG562" s="15"/>
    </row>
    <row r="563" spans="2:33" s="3" customFormat="1" ht="17.100000000000001" customHeight="1" x14ac:dyDescent="0.5">
      <c r="B563" s="34"/>
      <c r="C563" s="11"/>
      <c r="D563" s="11"/>
      <c r="E563" s="12"/>
      <c r="F563" s="12"/>
      <c r="G563" s="35"/>
      <c r="H563" s="80" t="str">
        <f t="shared" si="8"/>
        <v/>
      </c>
      <c r="J563" s="15"/>
      <c r="K563" s="15"/>
      <c r="L563" s="15"/>
      <c r="M563" s="15"/>
      <c r="N563" s="14" t="e">
        <f>IF(AND(B563=#REF!,C563=#REF!),LOOKUP(9.99999999999999E+307,$N$2:N562)+1,"")</f>
        <v>#REF!</v>
      </c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  <c r="AF563" s="15"/>
      <c r="AG563" s="15"/>
    </row>
    <row r="564" spans="2:33" s="3" customFormat="1" ht="17.100000000000001" customHeight="1" x14ac:dyDescent="0.5">
      <c r="B564" s="34"/>
      <c r="C564" s="11"/>
      <c r="D564" s="11"/>
      <c r="E564" s="12"/>
      <c r="F564" s="12"/>
      <c r="G564" s="35"/>
      <c r="H564" s="80" t="str">
        <f t="shared" si="8"/>
        <v/>
      </c>
      <c r="J564" s="15"/>
      <c r="K564" s="15"/>
      <c r="L564" s="15"/>
      <c r="M564" s="15"/>
      <c r="N564" s="14" t="e">
        <f>IF(AND(B564=#REF!,C564=#REF!),LOOKUP(9.99999999999999E+307,$N$2:N563)+1,"")</f>
        <v>#REF!</v>
      </c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F564" s="15"/>
      <c r="AG564" s="15"/>
    </row>
    <row r="565" spans="2:33" s="3" customFormat="1" ht="17.100000000000001" customHeight="1" x14ac:dyDescent="0.5">
      <c r="B565" s="34"/>
      <c r="C565" s="11"/>
      <c r="D565" s="11"/>
      <c r="E565" s="12"/>
      <c r="F565" s="12"/>
      <c r="G565" s="35"/>
      <c r="H565" s="80" t="str">
        <f t="shared" si="8"/>
        <v/>
      </c>
      <c r="J565" s="15"/>
      <c r="K565" s="15"/>
      <c r="L565" s="15"/>
      <c r="M565" s="15"/>
      <c r="N565" s="14" t="e">
        <f>IF(AND(B565=#REF!,C565=#REF!),LOOKUP(9.99999999999999E+307,$N$2:N564)+1,"")</f>
        <v>#REF!</v>
      </c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  <c r="AF565" s="15"/>
      <c r="AG565" s="15"/>
    </row>
    <row r="566" spans="2:33" s="3" customFormat="1" ht="17.100000000000001" customHeight="1" x14ac:dyDescent="0.5">
      <c r="B566" s="34"/>
      <c r="C566" s="11"/>
      <c r="D566" s="11"/>
      <c r="E566" s="12"/>
      <c r="F566" s="12"/>
      <c r="G566" s="35"/>
      <c r="H566" s="80" t="str">
        <f t="shared" si="8"/>
        <v/>
      </c>
      <c r="J566" s="15"/>
      <c r="K566" s="15"/>
      <c r="L566" s="15"/>
      <c r="M566" s="15"/>
      <c r="N566" s="14" t="e">
        <f>IF(AND(B566=#REF!,C566=#REF!),LOOKUP(9.99999999999999E+307,$N$2:N565)+1,"")</f>
        <v>#REF!</v>
      </c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  <c r="AF566" s="15"/>
      <c r="AG566" s="15"/>
    </row>
    <row r="567" spans="2:33" s="3" customFormat="1" ht="17.100000000000001" customHeight="1" x14ac:dyDescent="0.5">
      <c r="B567" s="34"/>
      <c r="C567" s="11"/>
      <c r="D567" s="11"/>
      <c r="E567" s="12"/>
      <c r="F567" s="12"/>
      <c r="G567" s="35"/>
      <c r="H567" s="80" t="str">
        <f t="shared" si="8"/>
        <v/>
      </c>
      <c r="J567" s="15"/>
      <c r="K567" s="15"/>
      <c r="L567" s="15"/>
      <c r="M567" s="15"/>
      <c r="N567" s="14" t="e">
        <f>IF(AND(B567=#REF!,C567=#REF!),LOOKUP(9.99999999999999E+307,$N$2:N566)+1,"")</f>
        <v>#REF!</v>
      </c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  <c r="AF567" s="15"/>
      <c r="AG567" s="15"/>
    </row>
    <row r="568" spans="2:33" s="3" customFormat="1" ht="17.100000000000001" customHeight="1" x14ac:dyDescent="0.5">
      <c r="B568" s="34"/>
      <c r="C568" s="11"/>
      <c r="D568" s="11"/>
      <c r="E568" s="12"/>
      <c r="F568" s="12"/>
      <c r="G568" s="35"/>
      <c r="H568" s="80" t="str">
        <f t="shared" si="8"/>
        <v/>
      </c>
      <c r="J568" s="15"/>
      <c r="K568" s="15"/>
      <c r="L568" s="15"/>
      <c r="M568" s="15"/>
      <c r="N568" s="14" t="e">
        <f>IF(AND(B568=#REF!,C568=#REF!),LOOKUP(9.99999999999999E+307,$N$2:N567)+1,"")</f>
        <v>#REF!</v>
      </c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F568" s="15"/>
      <c r="AG568" s="15"/>
    </row>
    <row r="569" spans="2:33" s="3" customFormat="1" ht="17.100000000000001" customHeight="1" x14ac:dyDescent="0.5">
      <c r="B569" s="34"/>
      <c r="C569" s="11"/>
      <c r="D569" s="11"/>
      <c r="E569" s="12"/>
      <c r="F569" s="12"/>
      <c r="G569" s="35"/>
      <c r="H569" s="80" t="str">
        <f t="shared" si="8"/>
        <v/>
      </c>
      <c r="J569" s="15"/>
      <c r="K569" s="15"/>
      <c r="L569" s="15"/>
      <c r="M569" s="15"/>
      <c r="N569" s="14" t="e">
        <f>IF(AND(B569=#REF!,C569=#REF!),LOOKUP(9.99999999999999E+307,$N$2:N568)+1,"")</f>
        <v>#REF!</v>
      </c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  <c r="AE569" s="15"/>
      <c r="AF569" s="15"/>
      <c r="AG569" s="15"/>
    </row>
    <row r="570" spans="2:33" s="3" customFormat="1" ht="17.100000000000001" customHeight="1" x14ac:dyDescent="0.5">
      <c r="B570" s="34"/>
      <c r="C570" s="11"/>
      <c r="D570" s="11"/>
      <c r="E570" s="12"/>
      <c r="F570" s="12"/>
      <c r="G570" s="35"/>
      <c r="H570" s="80" t="str">
        <f t="shared" si="8"/>
        <v/>
      </c>
      <c r="J570" s="15"/>
      <c r="K570" s="15"/>
      <c r="L570" s="15"/>
      <c r="M570" s="15"/>
      <c r="N570" s="14" t="e">
        <f>IF(AND(B570=#REF!,C570=#REF!),LOOKUP(9.99999999999999E+307,$N$2:N569)+1,"")</f>
        <v>#REF!</v>
      </c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  <c r="AF570" s="15"/>
      <c r="AG570" s="15"/>
    </row>
    <row r="571" spans="2:33" s="3" customFormat="1" ht="17.100000000000001" customHeight="1" x14ac:dyDescent="0.5">
      <c r="B571" s="34"/>
      <c r="C571" s="11"/>
      <c r="D571" s="11"/>
      <c r="E571" s="12"/>
      <c r="F571" s="12"/>
      <c r="G571" s="35"/>
      <c r="H571" s="80" t="str">
        <f t="shared" si="8"/>
        <v/>
      </c>
      <c r="J571" s="15"/>
      <c r="K571" s="15"/>
      <c r="L571" s="15"/>
      <c r="M571" s="15"/>
      <c r="N571" s="14" t="e">
        <f>IF(AND(B571=#REF!,C571=#REF!),LOOKUP(9.99999999999999E+307,$N$2:N570)+1,"")</f>
        <v>#REF!</v>
      </c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  <c r="AE571" s="15"/>
      <c r="AF571" s="15"/>
      <c r="AG571" s="15"/>
    </row>
    <row r="572" spans="2:33" s="3" customFormat="1" ht="17.100000000000001" customHeight="1" x14ac:dyDescent="0.5">
      <c r="B572" s="34"/>
      <c r="C572" s="11"/>
      <c r="D572" s="11"/>
      <c r="E572" s="12"/>
      <c r="F572" s="12"/>
      <c r="G572" s="35"/>
      <c r="H572" s="80" t="str">
        <f t="shared" si="8"/>
        <v/>
      </c>
      <c r="J572" s="15"/>
      <c r="K572" s="15"/>
      <c r="L572" s="15"/>
      <c r="M572" s="15"/>
      <c r="N572" s="14" t="e">
        <f>IF(AND(B572=#REF!,C572=#REF!),LOOKUP(9.99999999999999E+307,$N$2:N571)+1,"")</f>
        <v>#REF!</v>
      </c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  <c r="AE572" s="15"/>
      <c r="AF572" s="15"/>
      <c r="AG572" s="15"/>
    </row>
    <row r="573" spans="2:33" s="3" customFormat="1" ht="17.100000000000001" customHeight="1" x14ac:dyDescent="0.5">
      <c r="B573" s="34"/>
      <c r="C573" s="11"/>
      <c r="D573" s="11"/>
      <c r="E573" s="12"/>
      <c r="F573" s="12"/>
      <c r="G573" s="35"/>
      <c r="H573" s="80" t="str">
        <f t="shared" si="8"/>
        <v/>
      </c>
      <c r="J573" s="15"/>
      <c r="K573" s="15"/>
      <c r="L573" s="15"/>
      <c r="M573" s="15"/>
      <c r="N573" s="14" t="e">
        <f>IF(AND(B573=#REF!,C573=#REF!),LOOKUP(9.99999999999999E+307,$N$2:N572)+1,"")</f>
        <v>#REF!</v>
      </c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  <c r="AE573" s="15"/>
      <c r="AF573" s="15"/>
      <c r="AG573" s="15"/>
    </row>
    <row r="574" spans="2:33" s="3" customFormat="1" ht="17.100000000000001" customHeight="1" x14ac:dyDescent="0.5">
      <c r="B574" s="34"/>
      <c r="C574" s="11"/>
      <c r="D574" s="11"/>
      <c r="E574" s="12"/>
      <c r="F574" s="12"/>
      <c r="G574" s="35"/>
      <c r="H574" s="80" t="str">
        <f t="shared" si="8"/>
        <v/>
      </c>
      <c r="J574" s="15"/>
      <c r="K574" s="15"/>
      <c r="L574" s="15"/>
      <c r="M574" s="15"/>
      <c r="N574" s="14" t="e">
        <f>IF(AND(B574=#REF!,C574=#REF!),LOOKUP(9.99999999999999E+307,$N$2:N573)+1,"")</f>
        <v>#REF!</v>
      </c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</row>
    <row r="575" spans="2:33" s="3" customFormat="1" ht="17.100000000000001" customHeight="1" x14ac:dyDescent="0.5">
      <c r="B575" s="34"/>
      <c r="C575" s="11"/>
      <c r="D575" s="11"/>
      <c r="E575" s="12"/>
      <c r="F575" s="12"/>
      <c r="G575" s="35"/>
      <c r="H575" s="80" t="str">
        <f t="shared" si="8"/>
        <v/>
      </c>
      <c r="J575" s="15"/>
      <c r="K575" s="15"/>
      <c r="L575" s="15"/>
      <c r="M575" s="15"/>
      <c r="N575" s="14" t="e">
        <f>IF(AND(B575=#REF!,C575=#REF!),LOOKUP(9.99999999999999E+307,$N$2:N574)+1,"")</f>
        <v>#REF!</v>
      </c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  <c r="AE575" s="15"/>
      <c r="AF575" s="15"/>
      <c r="AG575" s="15"/>
    </row>
    <row r="576" spans="2:33" s="3" customFormat="1" ht="17.100000000000001" customHeight="1" x14ac:dyDescent="0.5">
      <c r="B576" s="34"/>
      <c r="C576" s="11"/>
      <c r="D576" s="11"/>
      <c r="E576" s="12"/>
      <c r="F576" s="12"/>
      <c r="G576" s="35"/>
      <c r="H576" s="80" t="str">
        <f t="shared" si="8"/>
        <v/>
      </c>
      <c r="J576" s="15"/>
      <c r="K576" s="15"/>
      <c r="L576" s="15"/>
      <c r="M576" s="15"/>
      <c r="N576" s="14" t="e">
        <f>IF(AND(B576=#REF!,C576=#REF!),LOOKUP(9.99999999999999E+307,$N$2:N575)+1,"")</f>
        <v>#REF!</v>
      </c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  <c r="AF576" s="15"/>
      <c r="AG576" s="15"/>
    </row>
    <row r="577" spans="2:33" s="3" customFormat="1" ht="17.100000000000001" customHeight="1" x14ac:dyDescent="0.5">
      <c r="B577" s="34"/>
      <c r="C577" s="11"/>
      <c r="D577" s="11"/>
      <c r="E577" s="12"/>
      <c r="F577" s="12"/>
      <c r="G577" s="35"/>
      <c r="H577" s="80" t="str">
        <f t="shared" si="8"/>
        <v/>
      </c>
      <c r="J577" s="15"/>
      <c r="K577" s="15"/>
      <c r="L577" s="15"/>
      <c r="M577" s="15"/>
      <c r="N577" s="14" t="e">
        <f>IF(AND(B577=#REF!,C577=#REF!),LOOKUP(9.99999999999999E+307,$N$2:N576)+1,"")</f>
        <v>#REF!</v>
      </c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  <c r="AF577" s="15"/>
      <c r="AG577" s="15"/>
    </row>
    <row r="578" spans="2:33" s="3" customFormat="1" ht="17.100000000000001" customHeight="1" x14ac:dyDescent="0.5">
      <c r="B578" s="34"/>
      <c r="C578" s="11"/>
      <c r="D578" s="11"/>
      <c r="E578" s="12"/>
      <c r="F578" s="12"/>
      <c r="G578" s="35"/>
      <c r="H578" s="80" t="str">
        <f t="shared" si="8"/>
        <v/>
      </c>
      <c r="J578" s="15"/>
      <c r="K578" s="15"/>
      <c r="L578" s="15"/>
      <c r="M578" s="15"/>
      <c r="N578" s="14" t="e">
        <f>IF(AND(B578=#REF!,C578=#REF!),LOOKUP(9.99999999999999E+307,$N$2:N577)+1,"")</f>
        <v>#REF!</v>
      </c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  <c r="AF578" s="15"/>
      <c r="AG578" s="15"/>
    </row>
    <row r="579" spans="2:33" s="3" customFormat="1" ht="17.100000000000001" customHeight="1" x14ac:dyDescent="0.5">
      <c r="B579" s="34"/>
      <c r="C579" s="11"/>
      <c r="D579" s="11"/>
      <c r="E579" s="12"/>
      <c r="F579" s="12"/>
      <c r="G579" s="35"/>
      <c r="H579" s="80" t="str">
        <f t="shared" si="8"/>
        <v/>
      </c>
      <c r="J579" s="15"/>
      <c r="K579" s="15"/>
      <c r="L579" s="15"/>
      <c r="M579" s="15"/>
      <c r="N579" s="14" t="e">
        <f>IF(AND(B579=#REF!,C579=#REF!),LOOKUP(9.99999999999999E+307,$N$2:N578)+1,"")</f>
        <v>#REF!</v>
      </c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F579" s="15"/>
      <c r="AG579" s="15"/>
    </row>
    <row r="580" spans="2:33" s="3" customFormat="1" ht="17.100000000000001" customHeight="1" x14ac:dyDescent="0.5">
      <c r="B580" s="34"/>
      <c r="C580" s="11"/>
      <c r="D580" s="11"/>
      <c r="E580" s="12"/>
      <c r="F580" s="12"/>
      <c r="G580" s="35"/>
      <c r="H580" s="80" t="str">
        <f t="shared" ref="H580:H643" si="9">IF(E580="","",IF(E580="เด็กชาย","M",IF(E580="นาย","M","W")))</f>
        <v/>
      </c>
      <c r="J580" s="15"/>
      <c r="K580" s="15"/>
      <c r="L580" s="15"/>
      <c r="M580" s="15"/>
      <c r="N580" s="14" t="e">
        <f>IF(AND(B580=#REF!,C580=#REF!),LOOKUP(9.99999999999999E+307,$N$2:N579)+1,"")</f>
        <v>#REF!</v>
      </c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  <c r="AF580" s="15"/>
      <c r="AG580" s="15"/>
    </row>
    <row r="581" spans="2:33" s="3" customFormat="1" ht="17.100000000000001" customHeight="1" x14ac:dyDescent="0.5">
      <c r="B581" s="34"/>
      <c r="C581" s="11"/>
      <c r="D581" s="11"/>
      <c r="E581" s="12"/>
      <c r="F581" s="12"/>
      <c r="G581" s="35"/>
      <c r="H581" s="80" t="str">
        <f t="shared" si="9"/>
        <v/>
      </c>
      <c r="J581" s="15"/>
      <c r="K581" s="15"/>
      <c r="L581" s="15"/>
      <c r="M581" s="15"/>
      <c r="N581" s="14" t="e">
        <f>IF(AND(B581=#REF!,C581=#REF!),LOOKUP(9.99999999999999E+307,$N$2:N580)+1,"")</f>
        <v>#REF!</v>
      </c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F581" s="15"/>
      <c r="AG581" s="15"/>
    </row>
    <row r="582" spans="2:33" s="3" customFormat="1" ht="17.100000000000001" customHeight="1" x14ac:dyDescent="0.5">
      <c r="B582" s="34"/>
      <c r="C582" s="11"/>
      <c r="D582" s="11"/>
      <c r="E582" s="12"/>
      <c r="F582" s="12"/>
      <c r="G582" s="35"/>
      <c r="H582" s="80" t="str">
        <f t="shared" si="9"/>
        <v/>
      </c>
      <c r="J582" s="15"/>
      <c r="K582" s="15"/>
      <c r="L582" s="15"/>
      <c r="M582" s="15"/>
      <c r="N582" s="14" t="e">
        <f>IF(AND(B582=#REF!,C582=#REF!),LOOKUP(9.99999999999999E+307,$N$2:N581)+1,"")</f>
        <v>#REF!</v>
      </c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  <c r="AF582" s="15"/>
      <c r="AG582" s="15"/>
    </row>
    <row r="583" spans="2:33" s="3" customFormat="1" ht="17.100000000000001" customHeight="1" x14ac:dyDescent="0.5">
      <c r="B583" s="34"/>
      <c r="C583" s="11"/>
      <c r="D583" s="11"/>
      <c r="E583" s="12"/>
      <c r="F583" s="12"/>
      <c r="G583" s="35"/>
      <c r="H583" s="80" t="str">
        <f t="shared" si="9"/>
        <v/>
      </c>
      <c r="J583" s="15"/>
      <c r="K583" s="15"/>
      <c r="L583" s="15"/>
      <c r="M583" s="15"/>
      <c r="N583" s="14" t="e">
        <f>IF(AND(B583=#REF!,C583=#REF!),LOOKUP(9.99999999999999E+307,$N$2:N582)+1,"")</f>
        <v>#REF!</v>
      </c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  <c r="AF583" s="15"/>
      <c r="AG583" s="15"/>
    </row>
    <row r="584" spans="2:33" s="3" customFormat="1" ht="17.100000000000001" customHeight="1" x14ac:dyDescent="0.5">
      <c r="B584" s="34"/>
      <c r="C584" s="11"/>
      <c r="D584" s="11"/>
      <c r="E584" s="12"/>
      <c r="F584" s="12"/>
      <c r="G584" s="35"/>
      <c r="H584" s="80" t="str">
        <f t="shared" si="9"/>
        <v/>
      </c>
      <c r="J584" s="15"/>
      <c r="K584" s="15"/>
      <c r="L584" s="15"/>
      <c r="M584" s="15"/>
      <c r="N584" s="14" t="e">
        <f>IF(AND(B584=#REF!,C584=#REF!),LOOKUP(9.99999999999999E+307,$N$2:N583)+1,"")</f>
        <v>#REF!</v>
      </c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  <c r="AF584" s="15"/>
      <c r="AG584" s="15"/>
    </row>
    <row r="585" spans="2:33" s="3" customFormat="1" ht="17.100000000000001" customHeight="1" x14ac:dyDescent="0.5">
      <c r="B585" s="34"/>
      <c r="C585" s="11"/>
      <c r="D585" s="11"/>
      <c r="E585" s="12"/>
      <c r="F585" s="12"/>
      <c r="G585" s="35"/>
      <c r="H585" s="80" t="str">
        <f t="shared" si="9"/>
        <v/>
      </c>
      <c r="J585" s="15"/>
      <c r="K585" s="15"/>
      <c r="L585" s="15"/>
      <c r="M585" s="15"/>
      <c r="N585" s="14" t="e">
        <f>IF(AND(B585=#REF!,C585=#REF!),LOOKUP(9.99999999999999E+307,$N$2:N584)+1,"")</f>
        <v>#REF!</v>
      </c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  <c r="AF585" s="15"/>
      <c r="AG585" s="15"/>
    </row>
    <row r="586" spans="2:33" s="3" customFormat="1" ht="17.100000000000001" customHeight="1" x14ac:dyDescent="0.5">
      <c r="B586" s="34"/>
      <c r="C586" s="11"/>
      <c r="D586" s="11"/>
      <c r="E586" s="12"/>
      <c r="F586" s="12"/>
      <c r="G586" s="35"/>
      <c r="H586" s="80" t="str">
        <f t="shared" si="9"/>
        <v/>
      </c>
      <c r="J586" s="15"/>
      <c r="K586" s="15"/>
      <c r="L586" s="15"/>
      <c r="M586" s="15"/>
      <c r="N586" s="14" t="e">
        <f>IF(AND(B586=#REF!,C586=#REF!),LOOKUP(9.99999999999999E+307,$N$2:N585)+1,"")</f>
        <v>#REF!</v>
      </c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  <c r="AF586" s="15"/>
      <c r="AG586" s="15"/>
    </row>
    <row r="587" spans="2:33" s="3" customFormat="1" ht="17.100000000000001" customHeight="1" x14ac:dyDescent="0.5">
      <c r="B587" s="34"/>
      <c r="C587" s="11"/>
      <c r="D587" s="11"/>
      <c r="E587" s="12"/>
      <c r="F587" s="12"/>
      <c r="G587" s="35"/>
      <c r="H587" s="80" t="str">
        <f t="shared" si="9"/>
        <v/>
      </c>
      <c r="J587" s="15"/>
      <c r="K587" s="15"/>
      <c r="L587" s="15"/>
      <c r="M587" s="15"/>
      <c r="N587" s="14" t="e">
        <f>IF(AND(B587=#REF!,C587=#REF!),LOOKUP(9.99999999999999E+307,$N$2:N586)+1,"")</f>
        <v>#REF!</v>
      </c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F587" s="15"/>
      <c r="AG587" s="15"/>
    </row>
    <row r="588" spans="2:33" s="3" customFormat="1" ht="17.100000000000001" customHeight="1" x14ac:dyDescent="0.5">
      <c r="B588" s="34"/>
      <c r="C588" s="11"/>
      <c r="D588" s="11"/>
      <c r="E588" s="12"/>
      <c r="F588" s="12"/>
      <c r="G588" s="35"/>
      <c r="H588" s="80" t="str">
        <f t="shared" si="9"/>
        <v/>
      </c>
      <c r="J588" s="15"/>
      <c r="K588" s="15"/>
      <c r="L588" s="15"/>
      <c r="M588" s="15"/>
      <c r="N588" s="14" t="e">
        <f>IF(AND(B588=#REF!,C588=#REF!),LOOKUP(9.99999999999999E+307,$N$2:N587)+1,"")</f>
        <v>#REF!</v>
      </c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  <c r="AF588" s="15"/>
      <c r="AG588" s="15"/>
    </row>
    <row r="589" spans="2:33" s="3" customFormat="1" ht="17.100000000000001" customHeight="1" x14ac:dyDescent="0.5">
      <c r="B589" s="34"/>
      <c r="C589" s="11"/>
      <c r="D589" s="11"/>
      <c r="E589" s="12"/>
      <c r="F589" s="12"/>
      <c r="G589" s="35"/>
      <c r="H589" s="80" t="str">
        <f t="shared" si="9"/>
        <v/>
      </c>
      <c r="J589" s="15"/>
      <c r="K589" s="15"/>
      <c r="L589" s="15"/>
      <c r="M589" s="15"/>
      <c r="N589" s="14" t="e">
        <f>IF(AND(B589=#REF!,C589=#REF!),LOOKUP(9.99999999999999E+307,$N$2:N588)+1,"")</f>
        <v>#REF!</v>
      </c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F589" s="15"/>
      <c r="AG589" s="15"/>
    </row>
    <row r="590" spans="2:33" s="3" customFormat="1" ht="17.100000000000001" customHeight="1" x14ac:dyDescent="0.5">
      <c r="B590" s="34"/>
      <c r="C590" s="11"/>
      <c r="D590" s="26"/>
      <c r="E590" s="22"/>
      <c r="F590" s="12"/>
      <c r="G590" s="35"/>
      <c r="H590" s="80" t="str">
        <f t="shared" si="9"/>
        <v/>
      </c>
      <c r="J590" s="15"/>
      <c r="K590" s="15"/>
      <c r="L590" s="15"/>
      <c r="M590" s="15"/>
      <c r="N590" s="14" t="e">
        <f>IF(AND(B590=#REF!,C590=#REF!),LOOKUP(9.99999999999999E+307,$N$2:N589)+1,"")</f>
        <v>#REF!</v>
      </c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  <c r="AF590" s="15"/>
      <c r="AG590" s="15"/>
    </row>
    <row r="591" spans="2:33" s="3" customFormat="1" ht="17.100000000000001" customHeight="1" x14ac:dyDescent="0.5">
      <c r="B591" s="34"/>
      <c r="C591" s="11"/>
      <c r="D591" s="26"/>
      <c r="E591" s="22"/>
      <c r="F591" s="12"/>
      <c r="G591" s="35"/>
      <c r="H591" s="80" t="str">
        <f t="shared" si="9"/>
        <v/>
      </c>
      <c r="J591" s="15"/>
      <c r="K591" s="15"/>
      <c r="L591" s="15"/>
      <c r="M591" s="15"/>
      <c r="N591" s="14" t="e">
        <f>IF(AND(B591=#REF!,C591=#REF!),LOOKUP(9.99999999999999E+307,$N$2:N590)+1,"")</f>
        <v>#REF!</v>
      </c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  <c r="AE591" s="15"/>
      <c r="AF591" s="15"/>
      <c r="AG591" s="15"/>
    </row>
    <row r="592" spans="2:33" s="3" customFormat="1" ht="17.100000000000001" customHeight="1" x14ac:dyDescent="0.5">
      <c r="B592" s="34"/>
      <c r="C592" s="11"/>
      <c r="D592" s="26"/>
      <c r="E592" s="22"/>
      <c r="F592" s="12"/>
      <c r="G592" s="35"/>
      <c r="H592" s="80" t="str">
        <f t="shared" si="9"/>
        <v/>
      </c>
      <c r="J592" s="15"/>
      <c r="K592" s="15"/>
      <c r="L592" s="15"/>
      <c r="M592" s="15"/>
      <c r="N592" s="14" t="e">
        <f>IF(AND(B592=#REF!,C592=#REF!),LOOKUP(9.99999999999999E+307,$N$2:N591)+1,"")</f>
        <v>#REF!</v>
      </c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F592" s="15"/>
      <c r="AG592" s="15"/>
    </row>
    <row r="593" spans="2:33" s="3" customFormat="1" ht="17.100000000000001" customHeight="1" x14ac:dyDescent="0.5">
      <c r="B593" s="34"/>
      <c r="C593" s="11"/>
      <c r="D593" s="26"/>
      <c r="E593" s="22"/>
      <c r="F593" s="12"/>
      <c r="G593" s="35"/>
      <c r="H593" s="80" t="str">
        <f t="shared" si="9"/>
        <v/>
      </c>
      <c r="J593" s="15"/>
      <c r="K593" s="15"/>
      <c r="L593" s="15"/>
      <c r="M593" s="15"/>
      <c r="N593" s="14" t="e">
        <f>IF(AND(B593=#REF!,C593=#REF!),LOOKUP(9.99999999999999E+307,$N$2:N592)+1,"")</f>
        <v>#REF!</v>
      </c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  <c r="AF593" s="15"/>
      <c r="AG593" s="15"/>
    </row>
    <row r="594" spans="2:33" s="3" customFormat="1" ht="17.100000000000001" customHeight="1" x14ac:dyDescent="0.5">
      <c r="B594" s="34"/>
      <c r="C594" s="11"/>
      <c r="D594" s="26"/>
      <c r="E594" s="22"/>
      <c r="F594" s="12"/>
      <c r="G594" s="35"/>
      <c r="H594" s="80" t="str">
        <f t="shared" si="9"/>
        <v/>
      </c>
      <c r="J594" s="15"/>
      <c r="K594" s="15"/>
      <c r="L594" s="15"/>
      <c r="M594" s="15"/>
      <c r="N594" s="14" t="e">
        <f>IF(AND(B594=#REF!,C594=#REF!),LOOKUP(9.99999999999999E+307,$N$2:N593)+1,"")</f>
        <v>#REF!</v>
      </c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  <c r="AF594" s="15"/>
      <c r="AG594" s="15"/>
    </row>
    <row r="595" spans="2:33" s="3" customFormat="1" ht="17.100000000000001" customHeight="1" x14ac:dyDescent="0.5">
      <c r="B595" s="34"/>
      <c r="C595" s="11"/>
      <c r="D595" s="26"/>
      <c r="E595" s="22"/>
      <c r="F595" s="12"/>
      <c r="G595" s="35"/>
      <c r="H595" s="80" t="str">
        <f t="shared" si="9"/>
        <v/>
      </c>
      <c r="J595" s="15"/>
      <c r="K595" s="15"/>
      <c r="L595" s="15"/>
      <c r="M595" s="15"/>
      <c r="N595" s="14" t="e">
        <f>IF(AND(B595=#REF!,C595=#REF!),LOOKUP(9.99999999999999E+307,$N$2:N594)+1,"")</f>
        <v>#REF!</v>
      </c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  <c r="AF595" s="15"/>
      <c r="AG595" s="15"/>
    </row>
    <row r="596" spans="2:33" s="3" customFormat="1" ht="17.100000000000001" customHeight="1" x14ac:dyDescent="0.5">
      <c r="B596" s="34"/>
      <c r="C596" s="11"/>
      <c r="D596" s="26"/>
      <c r="E596" s="22"/>
      <c r="F596" s="12"/>
      <c r="G596" s="35"/>
      <c r="H596" s="80" t="str">
        <f t="shared" si="9"/>
        <v/>
      </c>
      <c r="J596" s="15"/>
      <c r="K596" s="15"/>
      <c r="L596" s="15"/>
      <c r="M596" s="15"/>
      <c r="N596" s="14" t="e">
        <f>IF(AND(B596=#REF!,C596=#REF!),LOOKUP(9.99999999999999E+307,$N$2:N595)+1,"")</f>
        <v>#REF!</v>
      </c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  <c r="AF596" s="15"/>
      <c r="AG596" s="15"/>
    </row>
    <row r="597" spans="2:33" s="3" customFormat="1" ht="17.100000000000001" customHeight="1" x14ac:dyDescent="0.5">
      <c r="B597" s="34"/>
      <c r="C597" s="11"/>
      <c r="D597" s="26"/>
      <c r="E597" s="22"/>
      <c r="F597" s="12"/>
      <c r="G597" s="35"/>
      <c r="H597" s="80" t="str">
        <f t="shared" si="9"/>
        <v/>
      </c>
      <c r="J597" s="15"/>
      <c r="K597" s="15"/>
      <c r="L597" s="15"/>
      <c r="M597" s="15"/>
      <c r="N597" s="14" t="e">
        <f>IF(AND(B597=#REF!,C597=#REF!),LOOKUP(9.99999999999999E+307,$N$2:N596)+1,"")</f>
        <v>#REF!</v>
      </c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  <c r="AF597" s="15"/>
      <c r="AG597" s="15"/>
    </row>
    <row r="598" spans="2:33" s="3" customFormat="1" ht="17.100000000000001" customHeight="1" x14ac:dyDescent="0.5">
      <c r="B598" s="34"/>
      <c r="C598" s="11"/>
      <c r="D598" s="26"/>
      <c r="E598" s="22"/>
      <c r="F598" s="12"/>
      <c r="G598" s="35"/>
      <c r="H598" s="80" t="str">
        <f t="shared" si="9"/>
        <v/>
      </c>
      <c r="J598" s="15"/>
      <c r="K598" s="15"/>
      <c r="L598" s="15"/>
      <c r="M598" s="15"/>
      <c r="N598" s="14" t="e">
        <f>IF(AND(B598=#REF!,C598=#REF!),LOOKUP(9.99999999999999E+307,$N$2:N597)+1,"")</f>
        <v>#REF!</v>
      </c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  <c r="AF598" s="15"/>
      <c r="AG598" s="15"/>
    </row>
    <row r="599" spans="2:33" s="3" customFormat="1" ht="17.100000000000001" customHeight="1" x14ac:dyDescent="0.5">
      <c r="B599" s="34"/>
      <c r="C599" s="11"/>
      <c r="D599" s="11"/>
      <c r="E599" s="22"/>
      <c r="F599" s="12"/>
      <c r="G599" s="35"/>
      <c r="H599" s="80" t="str">
        <f t="shared" si="9"/>
        <v/>
      </c>
      <c r="J599" s="15"/>
      <c r="K599" s="15"/>
      <c r="L599" s="15"/>
      <c r="M599" s="15"/>
      <c r="N599" s="14" t="e">
        <f>IF(AND(B599=#REF!,C599=#REF!),LOOKUP(9.99999999999999E+307,$N$2:N598)+1,"")</f>
        <v>#REF!</v>
      </c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  <c r="AE599" s="15"/>
      <c r="AF599" s="15"/>
      <c r="AG599" s="15"/>
    </row>
    <row r="600" spans="2:33" s="3" customFormat="1" ht="17.100000000000001" customHeight="1" x14ac:dyDescent="0.5">
      <c r="B600" s="34"/>
      <c r="C600" s="11"/>
      <c r="D600" s="11"/>
      <c r="E600" s="12"/>
      <c r="F600" s="12"/>
      <c r="G600" s="35"/>
      <c r="H600" s="80" t="str">
        <f t="shared" si="9"/>
        <v/>
      </c>
      <c r="J600" s="15"/>
      <c r="K600" s="15"/>
      <c r="L600" s="15"/>
      <c r="M600" s="15"/>
      <c r="N600" s="14" t="e">
        <f>IF(AND(B600=#REF!,C600=#REF!),LOOKUP(9.99999999999999E+307,$N$2:N599)+1,"")</f>
        <v>#REF!</v>
      </c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  <c r="AF600" s="15"/>
      <c r="AG600" s="15"/>
    </row>
    <row r="601" spans="2:33" s="3" customFormat="1" ht="17.100000000000001" customHeight="1" x14ac:dyDescent="0.5">
      <c r="B601" s="34"/>
      <c r="C601" s="11"/>
      <c r="D601" s="26"/>
      <c r="E601" s="22"/>
      <c r="F601" s="12"/>
      <c r="G601" s="35"/>
      <c r="H601" s="80" t="str">
        <f t="shared" si="9"/>
        <v/>
      </c>
      <c r="J601" s="15"/>
      <c r="K601" s="15"/>
      <c r="L601" s="15"/>
      <c r="M601" s="15"/>
      <c r="N601" s="14" t="e">
        <f>IF(AND(B601=#REF!,C601=#REF!),LOOKUP(9.99999999999999E+307,$N$2:N600)+1,"")</f>
        <v>#REF!</v>
      </c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  <c r="AF601" s="15"/>
      <c r="AG601" s="15"/>
    </row>
    <row r="602" spans="2:33" s="3" customFormat="1" ht="17.100000000000001" customHeight="1" x14ac:dyDescent="0.5">
      <c r="B602" s="34"/>
      <c r="C602" s="11"/>
      <c r="D602" s="26"/>
      <c r="E602" s="22"/>
      <c r="F602" s="12"/>
      <c r="G602" s="35"/>
      <c r="H602" s="80" t="str">
        <f t="shared" si="9"/>
        <v/>
      </c>
      <c r="J602" s="15"/>
      <c r="K602" s="15"/>
      <c r="L602" s="15"/>
      <c r="M602" s="15"/>
      <c r="N602" s="14" t="e">
        <f>IF(AND(B602=#REF!,C602=#REF!),LOOKUP(9.99999999999999E+307,$N$2:N601)+1,"")</f>
        <v>#REF!</v>
      </c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  <c r="AF602" s="15"/>
      <c r="AG602" s="15"/>
    </row>
    <row r="603" spans="2:33" s="3" customFormat="1" ht="17.100000000000001" customHeight="1" x14ac:dyDescent="0.5">
      <c r="B603" s="34"/>
      <c r="C603" s="11"/>
      <c r="D603" s="26"/>
      <c r="E603" s="22"/>
      <c r="F603" s="12"/>
      <c r="G603" s="35"/>
      <c r="H603" s="80" t="str">
        <f t="shared" si="9"/>
        <v/>
      </c>
      <c r="J603" s="15"/>
      <c r="K603" s="15"/>
      <c r="L603" s="15"/>
      <c r="M603" s="15"/>
      <c r="N603" s="14" t="e">
        <f>IF(AND(B603=#REF!,C603=#REF!),LOOKUP(9.99999999999999E+307,$N$2:N602)+1,"")</f>
        <v>#REF!</v>
      </c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  <c r="AE603" s="15"/>
      <c r="AF603" s="15"/>
      <c r="AG603" s="15"/>
    </row>
    <row r="604" spans="2:33" s="3" customFormat="1" ht="17.100000000000001" customHeight="1" x14ac:dyDescent="0.5">
      <c r="B604" s="34"/>
      <c r="C604" s="11"/>
      <c r="D604" s="11"/>
      <c r="E604" s="22"/>
      <c r="F604" s="12"/>
      <c r="G604" s="35"/>
      <c r="H604" s="80" t="str">
        <f t="shared" si="9"/>
        <v/>
      </c>
      <c r="J604" s="15"/>
      <c r="K604" s="15"/>
      <c r="L604" s="15"/>
      <c r="M604" s="15"/>
      <c r="N604" s="14" t="e">
        <f>IF(AND(B604=#REF!,C604=#REF!),LOOKUP(9.99999999999999E+307,$N$2:N603)+1,"")</f>
        <v>#REF!</v>
      </c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  <c r="AE604" s="15"/>
      <c r="AF604" s="15"/>
      <c r="AG604" s="15"/>
    </row>
    <row r="605" spans="2:33" s="3" customFormat="1" ht="17.100000000000001" customHeight="1" x14ac:dyDescent="0.5">
      <c r="B605" s="34"/>
      <c r="C605" s="11"/>
      <c r="D605" s="26"/>
      <c r="E605" s="22"/>
      <c r="F605" s="12"/>
      <c r="G605" s="35"/>
      <c r="H605" s="80" t="str">
        <f t="shared" si="9"/>
        <v/>
      </c>
      <c r="J605" s="15"/>
      <c r="K605" s="15"/>
      <c r="L605" s="15"/>
      <c r="M605" s="15"/>
      <c r="N605" s="14" t="e">
        <f>IF(AND(B605=#REF!,C605=#REF!),LOOKUP(9.99999999999999E+307,$N$2:N604)+1,"")</f>
        <v>#REF!</v>
      </c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F605" s="15"/>
      <c r="AG605" s="15"/>
    </row>
    <row r="606" spans="2:33" s="3" customFormat="1" ht="17.100000000000001" customHeight="1" x14ac:dyDescent="0.5">
      <c r="B606" s="34"/>
      <c r="C606" s="11"/>
      <c r="D606" s="26"/>
      <c r="E606" s="22"/>
      <c r="F606" s="12"/>
      <c r="G606" s="35"/>
      <c r="H606" s="80" t="str">
        <f t="shared" si="9"/>
        <v/>
      </c>
      <c r="J606" s="15"/>
      <c r="K606" s="15"/>
      <c r="L606" s="15"/>
      <c r="M606" s="15"/>
      <c r="N606" s="14" t="e">
        <f>IF(AND(B606=#REF!,C606=#REF!),LOOKUP(9.99999999999999E+307,$N$2:N605)+1,"")</f>
        <v>#REF!</v>
      </c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  <c r="AF606" s="15"/>
      <c r="AG606" s="15"/>
    </row>
    <row r="607" spans="2:33" s="3" customFormat="1" ht="17.100000000000001" customHeight="1" x14ac:dyDescent="0.5">
      <c r="B607" s="34"/>
      <c r="C607" s="11"/>
      <c r="D607" s="26"/>
      <c r="E607" s="22"/>
      <c r="F607" s="12"/>
      <c r="G607" s="35"/>
      <c r="H607" s="80" t="str">
        <f t="shared" si="9"/>
        <v/>
      </c>
      <c r="J607" s="15"/>
      <c r="K607" s="15"/>
      <c r="L607" s="15"/>
      <c r="M607" s="15"/>
      <c r="N607" s="14" t="e">
        <f>IF(AND(B607=#REF!,C607=#REF!),LOOKUP(9.99999999999999E+307,$N$2:N606)+1,"")</f>
        <v>#REF!</v>
      </c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  <c r="AF607" s="15"/>
      <c r="AG607" s="15"/>
    </row>
    <row r="608" spans="2:33" s="3" customFormat="1" ht="17.100000000000001" customHeight="1" x14ac:dyDescent="0.5">
      <c r="B608" s="34"/>
      <c r="C608" s="11"/>
      <c r="D608" s="26"/>
      <c r="E608" s="22"/>
      <c r="F608" s="12"/>
      <c r="G608" s="35"/>
      <c r="H608" s="80" t="str">
        <f t="shared" si="9"/>
        <v/>
      </c>
      <c r="J608" s="15"/>
      <c r="K608" s="15"/>
      <c r="L608" s="15"/>
      <c r="M608" s="15"/>
      <c r="N608" s="14" t="e">
        <f>IF(AND(B608=#REF!,C608=#REF!),LOOKUP(9.99999999999999E+307,$N$2:N607)+1,"")</f>
        <v>#REF!</v>
      </c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  <c r="AF608" s="15"/>
      <c r="AG608" s="15"/>
    </row>
    <row r="609" spans="2:33" s="3" customFormat="1" ht="17.100000000000001" customHeight="1" x14ac:dyDescent="0.5">
      <c r="B609" s="34"/>
      <c r="C609" s="11"/>
      <c r="D609" s="26"/>
      <c r="E609" s="22"/>
      <c r="F609" s="12"/>
      <c r="G609" s="35"/>
      <c r="H609" s="80" t="str">
        <f t="shared" si="9"/>
        <v/>
      </c>
      <c r="J609" s="15"/>
      <c r="K609" s="15"/>
      <c r="L609" s="15"/>
      <c r="M609" s="15"/>
      <c r="N609" s="14" t="e">
        <f>IF(AND(B609=#REF!,C609=#REF!),LOOKUP(9.99999999999999E+307,$N$2:N608)+1,"")</f>
        <v>#REF!</v>
      </c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  <c r="AF609" s="15"/>
      <c r="AG609" s="15"/>
    </row>
    <row r="610" spans="2:33" s="3" customFormat="1" ht="17.100000000000001" customHeight="1" x14ac:dyDescent="0.5">
      <c r="B610" s="34"/>
      <c r="C610" s="11"/>
      <c r="D610" s="26"/>
      <c r="E610" s="22"/>
      <c r="F610" s="12"/>
      <c r="G610" s="35"/>
      <c r="H610" s="80" t="str">
        <f t="shared" si="9"/>
        <v/>
      </c>
      <c r="J610" s="15"/>
      <c r="K610" s="15"/>
      <c r="L610" s="15"/>
      <c r="M610" s="15"/>
      <c r="N610" s="14" t="e">
        <f>IF(AND(B610=#REF!,C610=#REF!),LOOKUP(9.99999999999999E+307,$N$2:N609)+1,"")</f>
        <v>#REF!</v>
      </c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  <c r="AE610" s="15"/>
      <c r="AF610" s="15"/>
      <c r="AG610" s="15"/>
    </row>
    <row r="611" spans="2:33" s="3" customFormat="1" ht="17.100000000000001" customHeight="1" x14ac:dyDescent="0.5">
      <c r="B611" s="34"/>
      <c r="C611" s="11"/>
      <c r="D611" s="26"/>
      <c r="E611" s="22"/>
      <c r="F611" s="12"/>
      <c r="G611" s="35"/>
      <c r="H611" s="80" t="str">
        <f t="shared" si="9"/>
        <v/>
      </c>
      <c r="J611" s="15"/>
      <c r="K611" s="15"/>
      <c r="L611" s="15"/>
      <c r="M611" s="15"/>
      <c r="N611" s="14" t="e">
        <f>IF(AND(B611=#REF!,C611=#REF!),LOOKUP(9.99999999999999E+307,$N$2:N610)+1,"")</f>
        <v>#REF!</v>
      </c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  <c r="AF611" s="15"/>
      <c r="AG611" s="15"/>
    </row>
    <row r="612" spans="2:33" s="3" customFormat="1" ht="17.100000000000001" customHeight="1" x14ac:dyDescent="0.5">
      <c r="B612" s="34"/>
      <c r="C612" s="11"/>
      <c r="D612" s="26"/>
      <c r="E612" s="22"/>
      <c r="F612" s="12"/>
      <c r="G612" s="35"/>
      <c r="H612" s="80" t="str">
        <f t="shared" si="9"/>
        <v/>
      </c>
      <c r="J612" s="15"/>
      <c r="K612" s="15"/>
      <c r="L612" s="15"/>
      <c r="M612" s="15"/>
      <c r="N612" s="14" t="e">
        <f>IF(AND(B612=#REF!,C612=#REF!),LOOKUP(9.99999999999999E+307,$N$2:N611)+1,"")</f>
        <v>#REF!</v>
      </c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F612" s="15"/>
      <c r="AG612" s="15"/>
    </row>
    <row r="613" spans="2:33" s="3" customFormat="1" ht="17.100000000000001" customHeight="1" x14ac:dyDescent="0.5">
      <c r="B613" s="34"/>
      <c r="C613" s="11"/>
      <c r="D613" s="26"/>
      <c r="E613" s="22"/>
      <c r="F613" s="12"/>
      <c r="G613" s="35"/>
      <c r="H613" s="80" t="str">
        <f t="shared" si="9"/>
        <v/>
      </c>
      <c r="J613" s="15"/>
      <c r="K613" s="15"/>
      <c r="L613" s="15"/>
      <c r="M613" s="15"/>
      <c r="N613" s="14" t="e">
        <f>IF(AND(B613=#REF!,C613=#REF!),LOOKUP(9.99999999999999E+307,$N$2:N612)+1,"")</f>
        <v>#REF!</v>
      </c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  <c r="AF613" s="15"/>
      <c r="AG613" s="15"/>
    </row>
    <row r="614" spans="2:33" s="3" customFormat="1" ht="17.100000000000001" customHeight="1" x14ac:dyDescent="0.5">
      <c r="B614" s="34"/>
      <c r="C614" s="11"/>
      <c r="D614" s="26"/>
      <c r="E614" s="22"/>
      <c r="F614" s="12"/>
      <c r="G614" s="35"/>
      <c r="H614" s="80" t="str">
        <f t="shared" si="9"/>
        <v/>
      </c>
      <c r="J614" s="15"/>
      <c r="K614" s="15"/>
      <c r="L614" s="15"/>
      <c r="M614" s="15"/>
      <c r="N614" s="14" t="e">
        <f>IF(AND(B614=#REF!,C614=#REF!),LOOKUP(9.99999999999999E+307,$N$2:N613)+1,"")</f>
        <v>#REF!</v>
      </c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  <c r="AF614" s="15"/>
      <c r="AG614" s="15"/>
    </row>
    <row r="615" spans="2:33" s="3" customFormat="1" ht="17.100000000000001" customHeight="1" x14ac:dyDescent="0.5">
      <c r="B615" s="34"/>
      <c r="C615" s="11"/>
      <c r="D615" s="26"/>
      <c r="E615" s="22"/>
      <c r="F615" s="12"/>
      <c r="G615" s="35"/>
      <c r="H615" s="80" t="str">
        <f t="shared" si="9"/>
        <v/>
      </c>
      <c r="J615" s="15"/>
      <c r="K615" s="15"/>
      <c r="L615" s="15"/>
      <c r="M615" s="15"/>
      <c r="N615" s="14" t="e">
        <f>IF(AND(B615=#REF!,C615=#REF!),LOOKUP(9.99999999999999E+307,$N$2:N614)+1,"")</f>
        <v>#REF!</v>
      </c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  <c r="AF615" s="15"/>
      <c r="AG615" s="15"/>
    </row>
    <row r="616" spans="2:33" s="3" customFormat="1" ht="17.100000000000001" customHeight="1" x14ac:dyDescent="0.5">
      <c r="B616" s="34"/>
      <c r="C616" s="11"/>
      <c r="D616" s="26"/>
      <c r="E616" s="22"/>
      <c r="F616" s="12"/>
      <c r="G616" s="35"/>
      <c r="H616" s="80" t="str">
        <f t="shared" si="9"/>
        <v/>
      </c>
      <c r="J616" s="15"/>
      <c r="K616" s="15"/>
      <c r="L616" s="15"/>
      <c r="M616" s="15"/>
      <c r="N616" s="14" t="e">
        <f>IF(AND(B616=#REF!,C616=#REF!),LOOKUP(9.99999999999999E+307,$N$2:N615)+1,"")</f>
        <v>#REF!</v>
      </c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F616" s="15"/>
      <c r="AG616" s="15"/>
    </row>
    <row r="617" spans="2:33" s="3" customFormat="1" ht="17.100000000000001" customHeight="1" x14ac:dyDescent="0.5">
      <c r="B617" s="34"/>
      <c r="C617" s="11"/>
      <c r="D617" s="26"/>
      <c r="E617" s="22"/>
      <c r="F617" s="12"/>
      <c r="G617" s="35"/>
      <c r="H617" s="80" t="str">
        <f t="shared" si="9"/>
        <v/>
      </c>
      <c r="J617" s="15"/>
      <c r="K617" s="15"/>
      <c r="L617" s="15"/>
      <c r="M617" s="15"/>
      <c r="N617" s="14" t="e">
        <f>IF(AND(B617=#REF!,C617=#REF!),LOOKUP(9.99999999999999E+307,$N$2:N616)+1,"")</f>
        <v>#REF!</v>
      </c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  <c r="AF617" s="15"/>
      <c r="AG617" s="15"/>
    </row>
    <row r="618" spans="2:33" s="3" customFormat="1" ht="17.100000000000001" customHeight="1" x14ac:dyDescent="0.5">
      <c r="B618" s="34"/>
      <c r="C618" s="11"/>
      <c r="D618" s="26"/>
      <c r="E618" s="22"/>
      <c r="F618" s="12"/>
      <c r="G618" s="35"/>
      <c r="H618" s="80" t="str">
        <f t="shared" si="9"/>
        <v/>
      </c>
      <c r="J618" s="15"/>
      <c r="K618" s="15"/>
      <c r="L618" s="15"/>
      <c r="M618" s="15"/>
      <c r="N618" s="14" t="e">
        <f>IF(AND(B618=#REF!,C618=#REF!),LOOKUP(9.99999999999999E+307,$N$2:N617)+1,"")</f>
        <v>#REF!</v>
      </c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  <c r="AF618" s="15"/>
      <c r="AG618" s="15"/>
    </row>
    <row r="619" spans="2:33" s="3" customFormat="1" ht="17.100000000000001" customHeight="1" x14ac:dyDescent="0.5">
      <c r="B619" s="34"/>
      <c r="C619" s="11"/>
      <c r="D619" s="26"/>
      <c r="E619" s="22"/>
      <c r="F619" s="12"/>
      <c r="G619" s="35"/>
      <c r="H619" s="80" t="str">
        <f t="shared" si="9"/>
        <v/>
      </c>
      <c r="J619" s="15"/>
      <c r="K619" s="15"/>
      <c r="L619" s="15"/>
      <c r="M619" s="15"/>
      <c r="N619" s="14" t="e">
        <f>IF(AND(B619=#REF!,C619=#REF!),LOOKUP(9.99999999999999E+307,$N$2:N618)+1,"")</f>
        <v>#REF!</v>
      </c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  <c r="AE619" s="15"/>
      <c r="AF619" s="15"/>
      <c r="AG619" s="15"/>
    </row>
    <row r="620" spans="2:33" s="3" customFormat="1" ht="17.100000000000001" customHeight="1" x14ac:dyDescent="0.5">
      <c r="B620" s="34"/>
      <c r="C620" s="11"/>
      <c r="D620" s="26"/>
      <c r="E620" s="22"/>
      <c r="F620" s="12"/>
      <c r="G620" s="35"/>
      <c r="H620" s="80" t="str">
        <f t="shared" si="9"/>
        <v/>
      </c>
      <c r="J620" s="15"/>
      <c r="K620" s="15"/>
      <c r="L620" s="15"/>
      <c r="M620" s="15"/>
      <c r="N620" s="14" t="e">
        <f>IF(AND(B620=#REF!,C620=#REF!),LOOKUP(9.99999999999999E+307,$N$2:N619)+1,"")</f>
        <v>#REF!</v>
      </c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  <c r="AF620" s="15"/>
      <c r="AG620" s="15"/>
    </row>
    <row r="621" spans="2:33" s="3" customFormat="1" ht="17.100000000000001" customHeight="1" x14ac:dyDescent="0.5">
      <c r="B621" s="34"/>
      <c r="C621" s="11"/>
      <c r="D621" s="26"/>
      <c r="E621" s="22"/>
      <c r="F621" s="12"/>
      <c r="G621" s="35"/>
      <c r="H621" s="80" t="str">
        <f t="shared" si="9"/>
        <v/>
      </c>
      <c r="J621" s="15"/>
      <c r="K621" s="15"/>
      <c r="L621" s="15"/>
      <c r="M621" s="15"/>
      <c r="N621" s="14" t="e">
        <f>IF(AND(B621=#REF!,C621=#REF!),LOOKUP(9.99999999999999E+307,$N$2:N620)+1,"")</f>
        <v>#REF!</v>
      </c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  <c r="AF621" s="15"/>
      <c r="AG621" s="15"/>
    </row>
    <row r="622" spans="2:33" s="3" customFormat="1" ht="17.100000000000001" customHeight="1" x14ac:dyDescent="0.5">
      <c r="B622" s="34"/>
      <c r="C622" s="11"/>
      <c r="D622" s="26"/>
      <c r="E622" s="22"/>
      <c r="F622" s="12"/>
      <c r="G622" s="35"/>
      <c r="H622" s="80" t="str">
        <f t="shared" si="9"/>
        <v/>
      </c>
      <c r="J622" s="15"/>
      <c r="K622" s="15"/>
      <c r="L622" s="15"/>
      <c r="M622" s="15"/>
      <c r="N622" s="14" t="e">
        <f>IF(AND(B622=#REF!,C622=#REF!),LOOKUP(9.99999999999999E+307,$N$2:N621)+1,"")</f>
        <v>#REF!</v>
      </c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  <c r="AF622" s="15"/>
      <c r="AG622" s="15"/>
    </row>
    <row r="623" spans="2:33" s="3" customFormat="1" ht="17.100000000000001" customHeight="1" x14ac:dyDescent="0.5">
      <c r="B623" s="34"/>
      <c r="C623" s="11"/>
      <c r="D623" s="26"/>
      <c r="E623" s="22"/>
      <c r="F623" s="12"/>
      <c r="G623" s="35"/>
      <c r="H623" s="80" t="str">
        <f t="shared" si="9"/>
        <v/>
      </c>
      <c r="J623" s="15"/>
      <c r="K623" s="15"/>
      <c r="L623" s="15"/>
      <c r="M623" s="15"/>
      <c r="N623" s="14" t="e">
        <f>IF(AND(B623=#REF!,C623=#REF!),LOOKUP(9.99999999999999E+307,$N$2:N622)+1,"")</f>
        <v>#REF!</v>
      </c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  <c r="AF623" s="15"/>
      <c r="AG623" s="15"/>
    </row>
    <row r="624" spans="2:33" s="3" customFormat="1" ht="17.100000000000001" customHeight="1" x14ac:dyDescent="0.5">
      <c r="B624" s="34"/>
      <c r="C624" s="11"/>
      <c r="D624" s="26"/>
      <c r="E624" s="22"/>
      <c r="F624" s="12"/>
      <c r="G624" s="35"/>
      <c r="H624" s="80" t="str">
        <f t="shared" si="9"/>
        <v/>
      </c>
      <c r="J624" s="15"/>
      <c r="K624" s="15"/>
      <c r="L624" s="15"/>
      <c r="M624" s="15"/>
      <c r="N624" s="14" t="e">
        <f>IF(AND(B624=#REF!,C624=#REF!),LOOKUP(9.99999999999999E+307,$N$2:N623)+1,"")</f>
        <v>#REF!</v>
      </c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  <c r="AF624" s="15"/>
      <c r="AG624" s="15"/>
    </row>
    <row r="625" spans="2:33" s="3" customFormat="1" ht="17.100000000000001" customHeight="1" x14ac:dyDescent="0.5">
      <c r="B625" s="34"/>
      <c r="C625" s="11"/>
      <c r="D625" s="26"/>
      <c r="E625" s="22"/>
      <c r="F625" s="12"/>
      <c r="G625" s="35"/>
      <c r="H625" s="80" t="str">
        <f t="shared" si="9"/>
        <v/>
      </c>
      <c r="J625" s="15"/>
      <c r="K625" s="15"/>
      <c r="L625" s="15"/>
      <c r="M625" s="15"/>
      <c r="N625" s="14" t="e">
        <f>IF(AND(B625=#REF!,C625=#REF!),LOOKUP(9.99999999999999E+307,$N$2:N624)+1,"")</f>
        <v>#REF!</v>
      </c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  <c r="AF625" s="15"/>
      <c r="AG625" s="15"/>
    </row>
    <row r="626" spans="2:33" s="3" customFormat="1" ht="17.100000000000001" customHeight="1" x14ac:dyDescent="0.5">
      <c r="B626" s="34"/>
      <c r="C626" s="11"/>
      <c r="D626" s="26"/>
      <c r="E626" s="22"/>
      <c r="F626" s="12"/>
      <c r="G626" s="35"/>
      <c r="H626" s="80" t="str">
        <f t="shared" si="9"/>
        <v/>
      </c>
      <c r="J626" s="15"/>
      <c r="K626" s="15"/>
      <c r="L626" s="15"/>
      <c r="M626" s="15"/>
      <c r="N626" s="14" t="e">
        <f>IF(AND(B626=#REF!,C626=#REF!),LOOKUP(9.99999999999999E+307,$N$2:N625)+1,"")</f>
        <v>#REF!</v>
      </c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  <c r="AF626" s="15"/>
      <c r="AG626" s="15"/>
    </row>
    <row r="627" spans="2:33" s="3" customFormat="1" ht="17.100000000000001" customHeight="1" x14ac:dyDescent="0.5">
      <c r="B627" s="34"/>
      <c r="C627" s="11"/>
      <c r="D627" s="26"/>
      <c r="E627" s="22"/>
      <c r="F627" s="12"/>
      <c r="G627" s="35"/>
      <c r="H627" s="80" t="str">
        <f t="shared" si="9"/>
        <v/>
      </c>
      <c r="J627" s="15"/>
      <c r="K627" s="15"/>
      <c r="L627" s="15"/>
      <c r="M627" s="15"/>
      <c r="N627" s="14" t="e">
        <f>IF(AND(B627=#REF!,C627=#REF!),LOOKUP(9.99999999999999E+307,$N$2:N626)+1,"")</f>
        <v>#REF!</v>
      </c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  <c r="AE627" s="15"/>
      <c r="AF627" s="15"/>
      <c r="AG627" s="15"/>
    </row>
    <row r="628" spans="2:33" s="3" customFormat="1" ht="17.100000000000001" customHeight="1" x14ac:dyDescent="0.5">
      <c r="B628" s="34"/>
      <c r="C628" s="11"/>
      <c r="D628" s="26"/>
      <c r="E628" s="22"/>
      <c r="F628" s="12"/>
      <c r="G628" s="35"/>
      <c r="H628" s="80" t="str">
        <f t="shared" si="9"/>
        <v/>
      </c>
      <c r="J628" s="15"/>
      <c r="K628" s="15"/>
      <c r="L628" s="15"/>
      <c r="M628" s="15"/>
      <c r="N628" s="14" t="e">
        <f>IF(AND(B628=#REF!,C628=#REF!),LOOKUP(9.99999999999999E+307,$N$2:N627)+1,"")</f>
        <v>#REF!</v>
      </c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  <c r="AE628" s="15"/>
      <c r="AF628" s="15"/>
      <c r="AG628" s="15"/>
    </row>
    <row r="629" spans="2:33" s="3" customFormat="1" ht="17.100000000000001" customHeight="1" x14ac:dyDescent="0.5">
      <c r="B629" s="34"/>
      <c r="C629" s="11"/>
      <c r="D629" s="26"/>
      <c r="E629" s="22"/>
      <c r="F629" s="12"/>
      <c r="G629" s="35"/>
      <c r="H629" s="80" t="str">
        <f t="shared" si="9"/>
        <v/>
      </c>
      <c r="J629" s="15"/>
      <c r="K629" s="15"/>
      <c r="L629" s="15"/>
      <c r="M629" s="15"/>
      <c r="N629" s="14" t="e">
        <f>IF(AND(B629=#REF!,C629=#REF!),LOOKUP(9.99999999999999E+307,$N$2:N628)+1,"")</f>
        <v>#REF!</v>
      </c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  <c r="AF629" s="15"/>
      <c r="AG629" s="15"/>
    </row>
    <row r="630" spans="2:33" s="3" customFormat="1" ht="17.100000000000001" customHeight="1" x14ac:dyDescent="0.5">
      <c r="B630" s="34"/>
      <c r="C630" s="11"/>
      <c r="D630" s="26"/>
      <c r="E630" s="22"/>
      <c r="F630" s="12"/>
      <c r="G630" s="35"/>
      <c r="H630" s="80" t="str">
        <f t="shared" si="9"/>
        <v/>
      </c>
      <c r="J630" s="15"/>
      <c r="K630" s="15"/>
      <c r="L630" s="15"/>
      <c r="M630" s="15"/>
      <c r="N630" s="14" t="e">
        <f>IF(AND(B630=#REF!,C630=#REF!),LOOKUP(9.99999999999999E+307,$N$2:N629)+1,"")</f>
        <v>#REF!</v>
      </c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  <c r="AF630" s="15"/>
      <c r="AG630" s="15"/>
    </row>
    <row r="631" spans="2:33" s="3" customFormat="1" ht="17.100000000000001" customHeight="1" x14ac:dyDescent="0.5">
      <c r="B631" s="34"/>
      <c r="C631" s="11"/>
      <c r="D631" s="11"/>
      <c r="E631" s="22"/>
      <c r="F631" s="12"/>
      <c r="G631" s="35"/>
      <c r="H631" s="80" t="str">
        <f t="shared" si="9"/>
        <v/>
      </c>
      <c r="J631" s="15"/>
      <c r="K631" s="15"/>
      <c r="L631" s="15"/>
      <c r="M631" s="15"/>
      <c r="N631" s="14" t="e">
        <f>IF(AND(B631=#REF!,C631=#REF!),LOOKUP(9.99999999999999E+307,$N$2:N630)+1,"")</f>
        <v>#REF!</v>
      </c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  <c r="AF631" s="15"/>
      <c r="AG631" s="15"/>
    </row>
    <row r="632" spans="2:33" s="3" customFormat="1" ht="17.100000000000001" customHeight="1" x14ac:dyDescent="0.5">
      <c r="B632" s="34"/>
      <c r="C632" s="11"/>
      <c r="D632" s="11"/>
      <c r="E632" s="22"/>
      <c r="F632" s="12"/>
      <c r="G632" s="35"/>
      <c r="H632" s="80" t="str">
        <f t="shared" si="9"/>
        <v/>
      </c>
      <c r="J632" s="15"/>
      <c r="K632" s="15"/>
      <c r="L632" s="15"/>
      <c r="M632" s="15"/>
      <c r="N632" s="14" t="e">
        <f>IF(AND(B632=#REF!,C632=#REF!),LOOKUP(9.99999999999999E+307,$N$2:N631)+1,"")</f>
        <v>#REF!</v>
      </c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  <c r="AF632" s="15"/>
      <c r="AG632" s="15"/>
    </row>
    <row r="633" spans="2:33" s="3" customFormat="1" ht="17.100000000000001" customHeight="1" x14ac:dyDescent="0.5">
      <c r="B633" s="34"/>
      <c r="C633" s="11"/>
      <c r="D633" s="11"/>
      <c r="E633" s="22"/>
      <c r="F633" s="12"/>
      <c r="G633" s="35"/>
      <c r="H633" s="80" t="str">
        <f t="shared" si="9"/>
        <v/>
      </c>
      <c r="J633" s="15"/>
      <c r="K633" s="15"/>
      <c r="L633" s="15"/>
      <c r="M633" s="15"/>
      <c r="N633" s="14" t="e">
        <f>IF(AND(B633=#REF!,C633=#REF!),LOOKUP(9.99999999999999E+307,$N$2:N632)+1,"")</f>
        <v>#REF!</v>
      </c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</row>
    <row r="634" spans="2:33" s="3" customFormat="1" ht="17.100000000000001" customHeight="1" x14ac:dyDescent="0.5">
      <c r="B634" s="34"/>
      <c r="C634" s="11"/>
      <c r="D634" s="11"/>
      <c r="E634" s="12"/>
      <c r="F634" s="12"/>
      <c r="G634" s="35"/>
      <c r="H634" s="80" t="str">
        <f t="shared" si="9"/>
        <v/>
      </c>
      <c r="J634" s="15"/>
      <c r="K634" s="15"/>
      <c r="L634" s="15"/>
      <c r="M634" s="15"/>
      <c r="N634" s="14" t="e">
        <f>IF(AND(B634=#REF!,C634=#REF!),LOOKUP(9.99999999999999E+307,$N$2:N633)+1,"")</f>
        <v>#REF!</v>
      </c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</row>
    <row r="635" spans="2:33" s="3" customFormat="1" ht="17.100000000000001" customHeight="1" x14ac:dyDescent="0.5">
      <c r="B635" s="34"/>
      <c r="C635" s="11"/>
      <c r="D635" s="11"/>
      <c r="E635" s="22"/>
      <c r="F635" s="12"/>
      <c r="G635" s="35"/>
      <c r="H635" s="80" t="str">
        <f t="shared" si="9"/>
        <v/>
      </c>
      <c r="J635" s="15"/>
      <c r="K635" s="15"/>
      <c r="L635" s="15"/>
      <c r="M635" s="15"/>
      <c r="N635" s="14" t="e">
        <f>IF(AND(B635=#REF!,C635=#REF!),LOOKUP(9.99999999999999E+307,$N$2:N634)+1,"")</f>
        <v>#REF!</v>
      </c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</row>
    <row r="636" spans="2:33" s="3" customFormat="1" ht="17.100000000000001" customHeight="1" x14ac:dyDescent="0.5">
      <c r="B636" s="34"/>
      <c r="C636" s="11"/>
      <c r="D636" s="26"/>
      <c r="E636" s="22"/>
      <c r="F636" s="12"/>
      <c r="G636" s="35"/>
      <c r="H636" s="80" t="str">
        <f t="shared" si="9"/>
        <v/>
      </c>
      <c r="J636" s="15"/>
      <c r="K636" s="15"/>
      <c r="L636" s="15"/>
      <c r="M636" s="15"/>
      <c r="N636" s="14" t="e">
        <f>IF(AND(B636=#REF!,C636=#REF!),LOOKUP(9.99999999999999E+307,$N$2:N635)+1,"")</f>
        <v>#REF!</v>
      </c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</row>
    <row r="637" spans="2:33" s="3" customFormat="1" ht="17.100000000000001" customHeight="1" x14ac:dyDescent="0.5">
      <c r="B637" s="34"/>
      <c r="C637" s="11"/>
      <c r="D637" s="26"/>
      <c r="E637" s="22"/>
      <c r="F637" s="12"/>
      <c r="G637" s="35"/>
      <c r="H637" s="80" t="str">
        <f t="shared" si="9"/>
        <v/>
      </c>
      <c r="J637" s="15"/>
      <c r="K637" s="15"/>
      <c r="L637" s="15"/>
      <c r="M637" s="15"/>
      <c r="N637" s="14" t="e">
        <f>IF(AND(B637=#REF!,C637=#REF!),LOOKUP(9.99999999999999E+307,$N$2:N636)+1,"")</f>
        <v>#REF!</v>
      </c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</row>
    <row r="638" spans="2:33" s="3" customFormat="1" ht="17.100000000000001" customHeight="1" x14ac:dyDescent="0.5">
      <c r="B638" s="34"/>
      <c r="C638" s="11"/>
      <c r="D638" s="26"/>
      <c r="E638" s="22"/>
      <c r="F638" s="12"/>
      <c r="G638" s="35"/>
      <c r="H638" s="80" t="str">
        <f t="shared" si="9"/>
        <v/>
      </c>
      <c r="J638" s="15"/>
      <c r="K638" s="15"/>
      <c r="L638" s="15"/>
      <c r="M638" s="15"/>
      <c r="N638" s="14" t="e">
        <f>IF(AND(B638=#REF!,C638=#REF!),LOOKUP(9.99999999999999E+307,$N$2:N637)+1,"")</f>
        <v>#REF!</v>
      </c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</row>
    <row r="639" spans="2:33" s="3" customFormat="1" ht="17.100000000000001" customHeight="1" x14ac:dyDescent="0.5">
      <c r="B639" s="34"/>
      <c r="C639" s="11"/>
      <c r="D639" s="26"/>
      <c r="E639" s="22"/>
      <c r="F639" s="12"/>
      <c r="G639" s="35"/>
      <c r="H639" s="80" t="str">
        <f t="shared" si="9"/>
        <v/>
      </c>
      <c r="J639" s="15"/>
      <c r="K639" s="15"/>
      <c r="L639" s="15"/>
      <c r="M639" s="15"/>
      <c r="N639" s="14" t="e">
        <f>IF(AND(B639=#REF!,C639=#REF!),LOOKUP(9.99999999999999E+307,$N$2:N638)+1,"")</f>
        <v>#REF!</v>
      </c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</row>
    <row r="640" spans="2:33" s="3" customFormat="1" ht="17.100000000000001" customHeight="1" x14ac:dyDescent="0.5">
      <c r="B640" s="34"/>
      <c r="C640" s="11"/>
      <c r="D640" s="26"/>
      <c r="E640" s="22"/>
      <c r="F640" s="12"/>
      <c r="G640" s="35"/>
      <c r="H640" s="80" t="str">
        <f t="shared" si="9"/>
        <v/>
      </c>
      <c r="J640" s="15"/>
      <c r="K640" s="15"/>
      <c r="L640" s="15"/>
      <c r="M640" s="15"/>
      <c r="N640" s="14" t="e">
        <f>IF(AND(B640=#REF!,C640=#REF!),LOOKUP(9.99999999999999E+307,$N$2:N639)+1,"")</f>
        <v>#REF!</v>
      </c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</row>
    <row r="641" spans="2:33" s="3" customFormat="1" ht="17.100000000000001" customHeight="1" x14ac:dyDescent="0.5">
      <c r="B641" s="34"/>
      <c r="C641" s="11"/>
      <c r="D641" s="26"/>
      <c r="E641" s="22"/>
      <c r="F641" s="12"/>
      <c r="G641" s="35"/>
      <c r="H641" s="80" t="str">
        <f t="shared" si="9"/>
        <v/>
      </c>
      <c r="J641" s="15"/>
      <c r="K641" s="15"/>
      <c r="L641" s="15"/>
      <c r="M641" s="15"/>
      <c r="N641" s="14" t="e">
        <f>IF(AND(B641=#REF!,C641=#REF!),LOOKUP(9.99999999999999E+307,$N$2:N640)+1,"")</f>
        <v>#REF!</v>
      </c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</row>
    <row r="642" spans="2:33" s="3" customFormat="1" ht="17.100000000000001" customHeight="1" x14ac:dyDescent="0.5">
      <c r="B642" s="34"/>
      <c r="C642" s="11"/>
      <c r="D642" s="26"/>
      <c r="E642" s="22"/>
      <c r="F642" s="12"/>
      <c r="G642" s="35"/>
      <c r="H642" s="80" t="str">
        <f t="shared" si="9"/>
        <v/>
      </c>
      <c r="J642" s="15"/>
      <c r="K642" s="15"/>
      <c r="L642" s="15"/>
      <c r="M642" s="15"/>
      <c r="N642" s="14" t="e">
        <f>IF(AND(B642=#REF!,C642=#REF!),LOOKUP(9.99999999999999E+307,$N$2:N641)+1,"")</f>
        <v>#REF!</v>
      </c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</row>
    <row r="643" spans="2:33" s="3" customFormat="1" ht="17.100000000000001" customHeight="1" x14ac:dyDescent="0.5">
      <c r="B643" s="34"/>
      <c r="C643" s="11"/>
      <c r="D643" s="26"/>
      <c r="E643" s="22"/>
      <c r="F643" s="12"/>
      <c r="G643" s="35"/>
      <c r="H643" s="80" t="str">
        <f t="shared" si="9"/>
        <v/>
      </c>
      <c r="J643" s="15"/>
      <c r="K643" s="15"/>
      <c r="L643" s="15"/>
      <c r="M643" s="15"/>
      <c r="N643" s="14" t="e">
        <f>IF(AND(B643=#REF!,C643=#REF!),LOOKUP(9.99999999999999E+307,$N$2:N642)+1,"")</f>
        <v>#REF!</v>
      </c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</row>
    <row r="644" spans="2:33" s="3" customFormat="1" ht="17.100000000000001" customHeight="1" x14ac:dyDescent="0.5">
      <c r="B644" s="34"/>
      <c r="C644" s="11"/>
      <c r="D644" s="26"/>
      <c r="E644" s="22"/>
      <c r="F644" s="12"/>
      <c r="G644" s="35"/>
      <c r="H644" s="80" t="str">
        <f t="shared" ref="H644:H707" si="10">IF(E644="","",IF(E644="เด็กชาย","M",IF(E644="นาย","M","W")))</f>
        <v/>
      </c>
      <c r="J644" s="15"/>
      <c r="K644" s="15"/>
      <c r="L644" s="15"/>
      <c r="M644" s="15"/>
      <c r="N644" s="14" t="e">
        <f>IF(AND(B644=#REF!,C644=#REF!),LOOKUP(9.99999999999999E+307,$N$2:N643)+1,"")</f>
        <v>#REF!</v>
      </c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</row>
    <row r="645" spans="2:33" s="3" customFormat="1" ht="17.100000000000001" customHeight="1" x14ac:dyDescent="0.5">
      <c r="B645" s="34"/>
      <c r="C645" s="11"/>
      <c r="D645" s="26"/>
      <c r="E645" s="22"/>
      <c r="F645" s="12"/>
      <c r="G645" s="35"/>
      <c r="H645" s="80" t="str">
        <f t="shared" si="10"/>
        <v/>
      </c>
      <c r="J645" s="15"/>
      <c r="K645" s="15"/>
      <c r="L645" s="15"/>
      <c r="M645" s="15"/>
      <c r="N645" s="14" t="e">
        <f>IF(AND(B645=#REF!,C645=#REF!),LOOKUP(9.99999999999999E+307,$N$2:N644)+1,"")</f>
        <v>#REF!</v>
      </c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</row>
    <row r="646" spans="2:33" s="3" customFormat="1" ht="17.100000000000001" customHeight="1" x14ac:dyDescent="0.5">
      <c r="B646" s="34"/>
      <c r="C646" s="11"/>
      <c r="D646" s="26"/>
      <c r="E646" s="22"/>
      <c r="F646" s="12"/>
      <c r="G646" s="35"/>
      <c r="H646" s="80" t="str">
        <f t="shared" si="10"/>
        <v/>
      </c>
      <c r="J646" s="15"/>
      <c r="K646" s="15"/>
      <c r="L646" s="15"/>
      <c r="M646" s="15"/>
      <c r="N646" s="14" t="e">
        <f>IF(AND(B646=#REF!,C646=#REF!),LOOKUP(9.99999999999999E+307,$N$2:N645)+1,"")</f>
        <v>#REF!</v>
      </c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F646" s="15"/>
      <c r="AG646" s="15"/>
    </row>
    <row r="647" spans="2:33" s="3" customFormat="1" ht="17.100000000000001" customHeight="1" x14ac:dyDescent="0.5">
      <c r="B647" s="34"/>
      <c r="C647" s="11"/>
      <c r="D647" s="11"/>
      <c r="E647" s="22"/>
      <c r="F647" s="12"/>
      <c r="G647" s="35"/>
      <c r="H647" s="80" t="str">
        <f t="shared" si="10"/>
        <v/>
      </c>
      <c r="J647" s="15"/>
      <c r="K647" s="15"/>
      <c r="L647" s="15"/>
      <c r="M647" s="15"/>
      <c r="N647" s="14" t="e">
        <f>IF(AND(B647=#REF!,C647=#REF!),LOOKUP(9.99999999999999E+307,$N$2:N646)+1,"")</f>
        <v>#REF!</v>
      </c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F647" s="15"/>
      <c r="AG647" s="15"/>
    </row>
    <row r="648" spans="2:33" s="3" customFormat="1" ht="17.100000000000001" customHeight="1" x14ac:dyDescent="0.5">
      <c r="B648" s="36"/>
      <c r="C648" s="23"/>
      <c r="D648" s="11"/>
      <c r="E648" s="25"/>
      <c r="F648" s="25"/>
      <c r="G648" s="37"/>
      <c r="H648" s="80" t="str">
        <f t="shared" si="10"/>
        <v/>
      </c>
      <c r="J648" s="15"/>
      <c r="K648" s="15"/>
      <c r="L648" s="15"/>
      <c r="M648" s="15"/>
      <c r="N648" s="14" t="e">
        <f>IF(AND(B648=#REF!,C648=#REF!),LOOKUP(9.99999999999999E+307,$N$2:N647)+1,"")</f>
        <v>#REF!</v>
      </c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  <c r="AE648" s="15"/>
      <c r="AF648" s="15"/>
      <c r="AG648" s="15"/>
    </row>
    <row r="649" spans="2:33" s="3" customFormat="1" ht="17.100000000000001" customHeight="1" x14ac:dyDescent="0.5">
      <c r="B649" s="36"/>
      <c r="C649" s="23"/>
      <c r="D649" s="24"/>
      <c r="E649" s="25"/>
      <c r="F649" s="25"/>
      <c r="G649" s="37"/>
      <c r="H649" s="80" t="str">
        <f t="shared" si="10"/>
        <v/>
      </c>
      <c r="J649" s="15"/>
      <c r="K649" s="15"/>
      <c r="L649" s="15"/>
      <c r="M649" s="15"/>
      <c r="N649" s="14" t="e">
        <f>IF(AND(B649=#REF!,C649=#REF!),LOOKUP(9.99999999999999E+307,$N$2:N648)+1,"")</f>
        <v>#REF!</v>
      </c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</row>
    <row r="650" spans="2:33" s="3" customFormat="1" ht="17.100000000000001" customHeight="1" x14ac:dyDescent="0.5">
      <c r="B650" s="36"/>
      <c r="C650" s="23"/>
      <c r="D650" s="24"/>
      <c r="E650" s="25"/>
      <c r="F650" s="25"/>
      <c r="G650" s="37"/>
      <c r="H650" s="80" t="str">
        <f t="shared" si="10"/>
        <v/>
      </c>
      <c r="J650" s="15"/>
      <c r="K650" s="15"/>
      <c r="L650" s="15"/>
      <c r="M650" s="15"/>
      <c r="N650" s="14" t="e">
        <f>IF(AND(B650=#REF!,C650=#REF!),LOOKUP(9.99999999999999E+307,$N$2:N649)+1,"")</f>
        <v>#REF!</v>
      </c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</row>
    <row r="651" spans="2:33" s="3" customFormat="1" ht="17.100000000000001" customHeight="1" x14ac:dyDescent="0.5">
      <c r="B651" s="36"/>
      <c r="C651" s="23"/>
      <c r="D651" s="24"/>
      <c r="E651" s="25"/>
      <c r="F651" s="25"/>
      <c r="G651" s="37"/>
      <c r="H651" s="80" t="str">
        <f t="shared" si="10"/>
        <v/>
      </c>
      <c r="J651" s="15"/>
      <c r="K651" s="15"/>
      <c r="L651" s="15"/>
      <c r="M651" s="15"/>
      <c r="N651" s="14" t="e">
        <f>IF(AND(B651=#REF!,C651=#REF!),LOOKUP(9.99999999999999E+307,$N$2:N650)+1,"")</f>
        <v>#REF!</v>
      </c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</row>
    <row r="652" spans="2:33" s="3" customFormat="1" ht="17.100000000000001" customHeight="1" x14ac:dyDescent="0.5">
      <c r="B652" s="36"/>
      <c r="C652" s="23"/>
      <c r="D652" s="24"/>
      <c r="E652" s="25"/>
      <c r="F652" s="25"/>
      <c r="G652" s="37"/>
      <c r="H652" s="80" t="str">
        <f t="shared" si="10"/>
        <v/>
      </c>
      <c r="J652" s="15"/>
      <c r="K652" s="15"/>
      <c r="L652" s="15"/>
      <c r="M652" s="15"/>
      <c r="N652" s="14" t="e">
        <f>IF(AND(B652=#REF!,C652=#REF!),LOOKUP(9.99999999999999E+307,$N$2:N651)+1,"")</f>
        <v>#REF!</v>
      </c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</row>
    <row r="653" spans="2:33" s="3" customFormat="1" ht="17.100000000000001" customHeight="1" x14ac:dyDescent="0.5">
      <c r="B653" s="36"/>
      <c r="C653" s="23"/>
      <c r="D653" s="24"/>
      <c r="E653" s="25"/>
      <c r="F653" s="25"/>
      <c r="G653" s="37"/>
      <c r="H653" s="80" t="str">
        <f t="shared" si="10"/>
        <v/>
      </c>
      <c r="J653" s="15"/>
      <c r="K653" s="15"/>
      <c r="L653" s="15"/>
      <c r="M653" s="15"/>
      <c r="N653" s="14" t="e">
        <f>IF(AND(B653=#REF!,C653=#REF!),LOOKUP(9.99999999999999E+307,$N$2:N652)+1,"")</f>
        <v>#REF!</v>
      </c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F653" s="15"/>
      <c r="AG653" s="15"/>
    </row>
    <row r="654" spans="2:33" s="3" customFormat="1" ht="17.100000000000001" customHeight="1" x14ac:dyDescent="0.5">
      <c r="B654" s="36"/>
      <c r="C654" s="23"/>
      <c r="D654" s="24"/>
      <c r="E654" s="25"/>
      <c r="F654" s="25"/>
      <c r="G654" s="37"/>
      <c r="H654" s="80" t="str">
        <f t="shared" si="10"/>
        <v/>
      </c>
      <c r="J654" s="15"/>
      <c r="K654" s="15"/>
      <c r="L654" s="15"/>
      <c r="M654" s="15"/>
      <c r="N654" s="14" t="e">
        <f>IF(AND(B654=#REF!,C654=#REF!),LOOKUP(9.99999999999999E+307,$N$2:N653)+1,"")</f>
        <v>#REF!</v>
      </c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</row>
    <row r="655" spans="2:33" s="3" customFormat="1" ht="17.100000000000001" customHeight="1" x14ac:dyDescent="0.5">
      <c r="B655" s="36"/>
      <c r="C655" s="23"/>
      <c r="D655" s="24"/>
      <c r="E655" s="25"/>
      <c r="F655" s="25"/>
      <c r="G655" s="37"/>
      <c r="H655" s="80" t="str">
        <f t="shared" si="10"/>
        <v/>
      </c>
      <c r="J655" s="15"/>
      <c r="K655" s="15"/>
      <c r="L655" s="15"/>
      <c r="M655" s="15"/>
      <c r="N655" s="14" t="e">
        <f>IF(AND(B655=#REF!,C655=#REF!),LOOKUP(9.99999999999999E+307,$N$2:N654)+1,"")</f>
        <v>#REF!</v>
      </c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F655" s="15"/>
      <c r="AG655" s="15"/>
    </row>
    <row r="656" spans="2:33" s="3" customFormat="1" ht="17.100000000000001" customHeight="1" x14ac:dyDescent="0.5">
      <c r="B656" s="36"/>
      <c r="C656" s="23"/>
      <c r="D656" s="24"/>
      <c r="E656" s="25"/>
      <c r="F656" s="25"/>
      <c r="G656" s="37"/>
      <c r="H656" s="80" t="str">
        <f t="shared" si="10"/>
        <v/>
      </c>
      <c r="J656" s="15"/>
      <c r="K656" s="15"/>
      <c r="L656" s="15"/>
      <c r="M656" s="15"/>
      <c r="N656" s="14" t="e">
        <f>IF(AND(B656=#REF!,C656=#REF!),LOOKUP(9.99999999999999E+307,$N$2:N655)+1,"")</f>
        <v>#REF!</v>
      </c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F656" s="15"/>
      <c r="AG656" s="15"/>
    </row>
    <row r="657" spans="2:33" s="3" customFormat="1" ht="17.100000000000001" customHeight="1" x14ac:dyDescent="0.5">
      <c r="B657" s="36"/>
      <c r="C657" s="23"/>
      <c r="D657" s="24"/>
      <c r="E657" s="25"/>
      <c r="F657" s="25"/>
      <c r="G657" s="37"/>
      <c r="H657" s="80" t="str">
        <f t="shared" si="10"/>
        <v/>
      </c>
      <c r="J657" s="15"/>
      <c r="K657" s="15"/>
      <c r="L657" s="15"/>
      <c r="M657" s="15"/>
      <c r="N657" s="14" t="e">
        <f>IF(AND(B657=#REF!,C657=#REF!),LOOKUP(9.99999999999999E+307,$N$2:N656)+1,"")</f>
        <v>#REF!</v>
      </c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</row>
    <row r="658" spans="2:33" s="3" customFormat="1" ht="17.100000000000001" customHeight="1" x14ac:dyDescent="0.5">
      <c r="B658" s="36"/>
      <c r="C658" s="23"/>
      <c r="D658" s="24"/>
      <c r="E658" s="25"/>
      <c r="F658" s="25"/>
      <c r="G658" s="37"/>
      <c r="H658" s="80" t="str">
        <f t="shared" si="10"/>
        <v/>
      </c>
      <c r="J658" s="15"/>
      <c r="K658" s="15"/>
      <c r="L658" s="15"/>
      <c r="M658" s="15"/>
      <c r="N658" s="14" t="e">
        <f>IF(AND(B658=#REF!,C658=#REF!),LOOKUP(9.99999999999999E+307,$N$2:N657)+1,"")</f>
        <v>#REF!</v>
      </c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</row>
    <row r="659" spans="2:33" s="3" customFormat="1" ht="17.100000000000001" customHeight="1" x14ac:dyDescent="0.5">
      <c r="B659" s="36"/>
      <c r="C659" s="23"/>
      <c r="D659" s="24"/>
      <c r="E659" s="25"/>
      <c r="F659" s="25"/>
      <c r="G659" s="37"/>
      <c r="H659" s="80" t="str">
        <f t="shared" si="10"/>
        <v/>
      </c>
      <c r="J659" s="15"/>
      <c r="K659" s="15"/>
      <c r="L659" s="15"/>
      <c r="M659" s="15"/>
      <c r="N659" s="14" t="e">
        <f>IF(AND(B659=#REF!,C659=#REF!),LOOKUP(9.99999999999999E+307,$N$2:N658)+1,"")</f>
        <v>#REF!</v>
      </c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  <c r="AF659" s="15"/>
      <c r="AG659" s="15"/>
    </row>
    <row r="660" spans="2:33" s="3" customFormat="1" ht="17.100000000000001" customHeight="1" x14ac:dyDescent="0.5">
      <c r="B660" s="36"/>
      <c r="C660" s="23"/>
      <c r="D660" s="24"/>
      <c r="E660" s="25"/>
      <c r="F660" s="25"/>
      <c r="G660" s="37"/>
      <c r="H660" s="80" t="str">
        <f t="shared" si="10"/>
        <v/>
      </c>
      <c r="J660" s="15"/>
      <c r="K660" s="15"/>
      <c r="L660" s="15"/>
      <c r="M660" s="15"/>
      <c r="N660" s="14" t="e">
        <f>IF(AND(B660=#REF!,C660=#REF!),LOOKUP(9.99999999999999E+307,$N$2:N659)+1,"")</f>
        <v>#REF!</v>
      </c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</row>
    <row r="661" spans="2:33" s="3" customFormat="1" ht="17.100000000000001" customHeight="1" x14ac:dyDescent="0.5">
      <c r="B661" s="36"/>
      <c r="C661" s="23"/>
      <c r="D661" s="24"/>
      <c r="E661" s="25"/>
      <c r="F661" s="25"/>
      <c r="G661" s="37"/>
      <c r="H661" s="80" t="str">
        <f t="shared" si="10"/>
        <v/>
      </c>
      <c r="J661" s="15"/>
      <c r="K661" s="15"/>
      <c r="L661" s="15"/>
      <c r="M661" s="15"/>
      <c r="N661" s="14" t="e">
        <f>IF(AND(B661=#REF!,C661=#REF!),LOOKUP(9.99999999999999E+307,$N$2:N660)+1,"")</f>
        <v>#REF!</v>
      </c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  <c r="AE661" s="15"/>
      <c r="AF661" s="15"/>
      <c r="AG661" s="15"/>
    </row>
    <row r="662" spans="2:33" s="3" customFormat="1" ht="17.100000000000001" customHeight="1" x14ac:dyDescent="0.5">
      <c r="B662" s="36"/>
      <c r="C662" s="23"/>
      <c r="D662" s="24"/>
      <c r="E662" s="25"/>
      <c r="F662" s="25"/>
      <c r="G662" s="37"/>
      <c r="H662" s="80" t="str">
        <f t="shared" si="10"/>
        <v/>
      </c>
      <c r="J662" s="15"/>
      <c r="K662" s="15"/>
      <c r="L662" s="15"/>
      <c r="M662" s="15"/>
      <c r="N662" s="14" t="e">
        <f>IF(AND(B662=#REF!,C662=#REF!),LOOKUP(9.99999999999999E+307,$N$2:N661)+1,"")</f>
        <v>#REF!</v>
      </c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</row>
    <row r="663" spans="2:33" s="3" customFormat="1" ht="17.100000000000001" customHeight="1" x14ac:dyDescent="0.5">
      <c r="B663" s="36"/>
      <c r="C663" s="23"/>
      <c r="D663" s="24"/>
      <c r="E663" s="25"/>
      <c r="F663" s="25"/>
      <c r="G663" s="37"/>
      <c r="H663" s="80" t="str">
        <f t="shared" si="10"/>
        <v/>
      </c>
      <c r="J663" s="15"/>
      <c r="K663" s="15"/>
      <c r="L663" s="15"/>
      <c r="M663" s="15"/>
      <c r="N663" s="14" t="e">
        <f>IF(AND(B663=#REF!,C663=#REF!),LOOKUP(9.99999999999999E+307,$N$2:N662)+1,"")</f>
        <v>#REF!</v>
      </c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  <c r="AF663" s="15"/>
      <c r="AG663" s="15"/>
    </row>
    <row r="664" spans="2:33" s="3" customFormat="1" ht="17.100000000000001" customHeight="1" x14ac:dyDescent="0.5">
      <c r="B664" s="36"/>
      <c r="C664" s="23"/>
      <c r="D664" s="24"/>
      <c r="E664" s="25"/>
      <c r="F664" s="25"/>
      <c r="G664" s="37"/>
      <c r="H664" s="80" t="str">
        <f t="shared" si="10"/>
        <v/>
      </c>
      <c r="J664" s="15"/>
      <c r="K664" s="15"/>
      <c r="L664" s="15"/>
      <c r="M664" s="15"/>
      <c r="N664" s="14" t="e">
        <f>IF(AND(B664=#REF!,C664=#REF!),LOOKUP(9.99999999999999E+307,$N$2:N663)+1,"")</f>
        <v>#REF!</v>
      </c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</row>
    <row r="665" spans="2:33" s="3" customFormat="1" ht="17.100000000000001" customHeight="1" x14ac:dyDescent="0.5">
      <c r="B665" s="36"/>
      <c r="C665" s="23"/>
      <c r="D665" s="24"/>
      <c r="E665" s="25"/>
      <c r="F665" s="25"/>
      <c r="G665" s="37"/>
      <c r="H665" s="80" t="str">
        <f t="shared" si="10"/>
        <v/>
      </c>
      <c r="J665" s="15"/>
      <c r="K665" s="15"/>
      <c r="L665" s="15"/>
      <c r="M665" s="15"/>
      <c r="N665" s="14" t="e">
        <f>IF(AND(B665=#REF!,C665=#REF!),LOOKUP(9.99999999999999E+307,$N$2:N664)+1,"")</f>
        <v>#REF!</v>
      </c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</row>
    <row r="666" spans="2:33" s="3" customFormat="1" ht="17.100000000000001" customHeight="1" x14ac:dyDescent="0.5">
      <c r="B666" s="36"/>
      <c r="C666" s="23"/>
      <c r="D666" s="24"/>
      <c r="E666" s="25"/>
      <c r="F666" s="25"/>
      <c r="G666" s="37"/>
      <c r="H666" s="80" t="str">
        <f t="shared" si="10"/>
        <v/>
      </c>
      <c r="J666" s="15"/>
      <c r="K666" s="15"/>
      <c r="L666" s="15"/>
      <c r="M666" s="15"/>
      <c r="N666" s="14" t="e">
        <f>IF(AND(B666=#REF!,C666=#REF!),LOOKUP(9.99999999999999E+307,$N$2:N665)+1,"")</f>
        <v>#REF!</v>
      </c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</row>
    <row r="667" spans="2:33" s="3" customFormat="1" ht="17.100000000000001" customHeight="1" x14ac:dyDescent="0.5">
      <c r="B667" s="36"/>
      <c r="C667" s="23"/>
      <c r="D667" s="24"/>
      <c r="E667" s="25"/>
      <c r="F667" s="25"/>
      <c r="G667" s="37"/>
      <c r="H667" s="80" t="str">
        <f t="shared" si="10"/>
        <v/>
      </c>
      <c r="J667" s="15"/>
      <c r="K667" s="15"/>
      <c r="L667" s="15"/>
      <c r="M667" s="15"/>
      <c r="N667" s="14" t="e">
        <f>IF(AND(B667=#REF!,C667=#REF!),LOOKUP(9.99999999999999E+307,$N$2:N666)+1,"")</f>
        <v>#REF!</v>
      </c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</row>
    <row r="668" spans="2:33" s="3" customFormat="1" ht="17.100000000000001" customHeight="1" x14ac:dyDescent="0.5">
      <c r="B668" s="36"/>
      <c r="C668" s="23"/>
      <c r="D668" s="24"/>
      <c r="E668" s="25"/>
      <c r="F668" s="25"/>
      <c r="G668" s="37"/>
      <c r="H668" s="80" t="str">
        <f t="shared" si="10"/>
        <v/>
      </c>
      <c r="J668" s="15"/>
      <c r="K668" s="15"/>
      <c r="L668" s="15"/>
      <c r="M668" s="15"/>
      <c r="N668" s="14" t="e">
        <f>IF(AND(B668=#REF!,C668=#REF!),LOOKUP(9.99999999999999E+307,$N$2:N667)+1,"")</f>
        <v>#REF!</v>
      </c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</row>
    <row r="669" spans="2:33" s="3" customFormat="1" ht="17.100000000000001" customHeight="1" x14ac:dyDescent="0.5">
      <c r="B669" s="36"/>
      <c r="C669" s="23"/>
      <c r="D669" s="24"/>
      <c r="E669" s="25"/>
      <c r="F669" s="25"/>
      <c r="G669" s="37"/>
      <c r="H669" s="80" t="str">
        <f t="shared" si="10"/>
        <v/>
      </c>
      <c r="J669" s="15"/>
      <c r="K669" s="15"/>
      <c r="L669" s="15"/>
      <c r="M669" s="15"/>
      <c r="N669" s="14" t="e">
        <f>IF(AND(B669=#REF!,C669=#REF!),LOOKUP(9.99999999999999E+307,$N$2:N668)+1,"")</f>
        <v>#REF!</v>
      </c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</row>
    <row r="670" spans="2:33" s="3" customFormat="1" ht="17.100000000000001" customHeight="1" x14ac:dyDescent="0.5">
      <c r="B670" s="36"/>
      <c r="C670" s="23"/>
      <c r="D670" s="24"/>
      <c r="E670" s="25"/>
      <c r="F670" s="25"/>
      <c r="G670" s="37"/>
      <c r="H670" s="80" t="str">
        <f t="shared" si="10"/>
        <v/>
      </c>
      <c r="J670" s="15"/>
      <c r="K670" s="15"/>
      <c r="L670" s="15"/>
      <c r="M670" s="15"/>
      <c r="N670" s="14" t="e">
        <f>IF(AND(B670=#REF!,C670=#REF!),LOOKUP(9.99999999999999E+307,$N$2:N669)+1,"")</f>
        <v>#REF!</v>
      </c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F670" s="15"/>
      <c r="AG670" s="15"/>
    </row>
    <row r="671" spans="2:33" s="3" customFormat="1" ht="17.100000000000001" customHeight="1" x14ac:dyDescent="0.5">
      <c r="B671" s="36"/>
      <c r="C671" s="23"/>
      <c r="D671" s="24"/>
      <c r="E671" s="25"/>
      <c r="F671" s="25"/>
      <c r="G671" s="37"/>
      <c r="H671" s="80" t="str">
        <f t="shared" si="10"/>
        <v/>
      </c>
      <c r="J671" s="15"/>
      <c r="K671" s="15"/>
      <c r="L671" s="15"/>
      <c r="M671" s="15"/>
      <c r="N671" s="14" t="e">
        <f>IF(AND(B671=#REF!,C671=#REF!),LOOKUP(9.99999999999999E+307,$N$2:N670)+1,"")</f>
        <v>#REF!</v>
      </c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</row>
    <row r="672" spans="2:33" s="3" customFormat="1" ht="17.100000000000001" customHeight="1" x14ac:dyDescent="0.5">
      <c r="B672" s="36"/>
      <c r="C672" s="23"/>
      <c r="D672" s="24"/>
      <c r="E672" s="25"/>
      <c r="F672" s="25"/>
      <c r="G672" s="37"/>
      <c r="H672" s="80" t="str">
        <f t="shared" si="10"/>
        <v/>
      </c>
      <c r="J672" s="15"/>
      <c r="K672" s="15"/>
      <c r="L672" s="15"/>
      <c r="M672" s="15"/>
      <c r="N672" s="14" t="e">
        <f>IF(AND(B672=#REF!,C672=#REF!),LOOKUP(9.99999999999999E+307,$N$2:N671)+1,"")</f>
        <v>#REF!</v>
      </c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</row>
    <row r="673" spans="2:33" s="3" customFormat="1" ht="17.100000000000001" customHeight="1" x14ac:dyDescent="0.5">
      <c r="B673" s="36"/>
      <c r="C673" s="23"/>
      <c r="D673" s="24"/>
      <c r="E673" s="25"/>
      <c r="F673" s="25"/>
      <c r="G673" s="37"/>
      <c r="H673" s="80" t="str">
        <f t="shared" si="10"/>
        <v/>
      </c>
      <c r="J673" s="15"/>
      <c r="K673" s="15"/>
      <c r="L673" s="15"/>
      <c r="M673" s="15"/>
      <c r="N673" s="14" t="e">
        <f>IF(AND(B673=#REF!,C673=#REF!),LOOKUP(9.99999999999999E+307,$N$2:N672)+1,"")</f>
        <v>#REF!</v>
      </c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  <c r="AF673" s="15"/>
      <c r="AG673" s="15"/>
    </row>
    <row r="674" spans="2:33" s="3" customFormat="1" ht="17.100000000000001" customHeight="1" x14ac:dyDescent="0.5">
      <c r="B674" s="36"/>
      <c r="C674" s="23"/>
      <c r="D674" s="24"/>
      <c r="E674" s="25"/>
      <c r="F674" s="25"/>
      <c r="G674" s="37"/>
      <c r="H674" s="80" t="str">
        <f t="shared" si="10"/>
        <v/>
      </c>
      <c r="J674" s="15"/>
      <c r="K674" s="15"/>
      <c r="L674" s="15"/>
      <c r="M674" s="15"/>
      <c r="N674" s="14" t="e">
        <f>IF(AND(B674=#REF!,C674=#REF!),LOOKUP(9.99999999999999E+307,$N$2:N673)+1,"")</f>
        <v>#REF!</v>
      </c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</row>
    <row r="675" spans="2:33" s="3" customFormat="1" ht="17.100000000000001" customHeight="1" x14ac:dyDescent="0.5">
      <c r="B675" s="36"/>
      <c r="C675" s="23"/>
      <c r="D675" s="24"/>
      <c r="E675" s="25"/>
      <c r="F675" s="25"/>
      <c r="G675" s="37"/>
      <c r="H675" s="80" t="str">
        <f t="shared" si="10"/>
        <v/>
      </c>
      <c r="J675" s="15"/>
      <c r="K675" s="15"/>
      <c r="L675" s="15"/>
      <c r="M675" s="15"/>
      <c r="N675" s="14" t="e">
        <f>IF(AND(B675=#REF!,C675=#REF!),LOOKUP(9.99999999999999E+307,$N$2:N674)+1,"")</f>
        <v>#REF!</v>
      </c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  <c r="AE675" s="15"/>
      <c r="AF675" s="15"/>
      <c r="AG675" s="15"/>
    </row>
    <row r="676" spans="2:33" s="3" customFormat="1" ht="17.100000000000001" customHeight="1" x14ac:dyDescent="0.5">
      <c r="B676" s="36"/>
      <c r="C676" s="23"/>
      <c r="D676" s="24"/>
      <c r="E676" s="25"/>
      <c r="F676" s="25"/>
      <c r="G676" s="37"/>
      <c r="H676" s="80" t="str">
        <f t="shared" si="10"/>
        <v/>
      </c>
      <c r="J676" s="15"/>
      <c r="K676" s="15"/>
      <c r="L676" s="15"/>
      <c r="M676" s="15"/>
      <c r="N676" s="14" t="e">
        <f>IF(AND(B676=#REF!,C676=#REF!),LOOKUP(9.99999999999999E+307,$N$2:N675)+1,"")</f>
        <v>#REF!</v>
      </c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</row>
    <row r="677" spans="2:33" s="3" customFormat="1" ht="17.100000000000001" customHeight="1" x14ac:dyDescent="0.5">
      <c r="B677" s="36"/>
      <c r="C677" s="23"/>
      <c r="D677" s="24"/>
      <c r="E677" s="25"/>
      <c r="F677" s="25"/>
      <c r="G677" s="37"/>
      <c r="H677" s="80" t="str">
        <f t="shared" si="10"/>
        <v/>
      </c>
      <c r="J677" s="15"/>
      <c r="K677" s="15"/>
      <c r="L677" s="15"/>
      <c r="M677" s="15"/>
      <c r="N677" s="14" t="e">
        <f>IF(AND(B677=#REF!,C677=#REF!),LOOKUP(9.99999999999999E+307,$N$2:N676)+1,"")</f>
        <v>#REF!</v>
      </c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F677" s="15"/>
      <c r="AG677" s="15"/>
    </row>
    <row r="678" spans="2:33" s="3" customFormat="1" ht="17.100000000000001" customHeight="1" x14ac:dyDescent="0.5">
      <c r="B678" s="36"/>
      <c r="C678" s="23"/>
      <c r="D678" s="24"/>
      <c r="E678" s="25"/>
      <c r="F678" s="25"/>
      <c r="G678" s="37"/>
      <c r="H678" s="80" t="str">
        <f t="shared" si="10"/>
        <v/>
      </c>
      <c r="J678" s="15"/>
      <c r="K678" s="15"/>
      <c r="L678" s="15"/>
      <c r="M678" s="15"/>
      <c r="N678" s="14" t="e">
        <f>IF(AND(B678=#REF!,C678=#REF!),LOOKUP(9.99999999999999E+307,$N$2:N677)+1,"")</f>
        <v>#REF!</v>
      </c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</row>
    <row r="679" spans="2:33" s="3" customFormat="1" ht="17.100000000000001" customHeight="1" x14ac:dyDescent="0.5">
      <c r="B679" s="36"/>
      <c r="C679" s="23"/>
      <c r="D679" s="24"/>
      <c r="E679" s="25"/>
      <c r="F679" s="25"/>
      <c r="G679" s="37"/>
      <c r="H679" s="80" t="str">
        <f t="shared" si="10"/>
        <v/>
      </c>
      <c r="J679" s="15"/>
      <c r="K679" s="15"/>
      <c r="L679" s="15"/>
      <c r="M679" s="15"/>
      <c r="N679" s="14" t="e">
        <f>IF(AND(B679=#REF!,C679=#REF!),LOOKUP(9.99999999999999E+307,$N$2:N678)+1,"")</f>
        <v>#REF!</v>
      </c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</row>
    <row r="680" spans="2:33" s="3" customFormat="1" ht="17.100000000000001" customHeight="1" x14ac:dyDescent="0.5">
      <c r="B680" s="36"/>
      <c r="C680" s="23"/>
      <c r="D680" s="24"/>
      <c r="E680" s="25"/>
      <c r="F680" s="25"/>
      <c r="G680" s="37"/>
      <c r="H680" s="80" t="str">
        <f t="shared" si="10"/>
        <v/>
      </c>
      <c r="J680" s="15"/>
      <c r="K680" s="15"/>
      <c r="L680" s="15"/>
      <c r="M680" s="15"/>
      <c r="N680" s="14" t="e">
        <f>IF(AND(B680=#REF!,C680=#REF!),LOOKUP(9.99999999999999E+307,$N$2:N679)+1,"")</f>
        <v>#REF!</v>
      </c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</row>
    <row r="681" spans="2:33" s="3" customFormat="1" ht="17.100000000000001" customHeight="1" x14ac:dyDescent="0.5">
      <c r="B681" s="36"/>
      <c r="C681" s="23"/>
      <c r="D681" s="24"/>
      <c r="E681" s="25"/>
      <c r="F681" s="25"/>
      <c r="G681" s="37"/>
      <c r="H681" s="80" t="str">
        <f t="shared" si="10"/>
        <v/>
      </c>
      <c r="J681" s="15"/>
      <c r="K681" s="15"/>
      <c r="L681" s="15"/>
      <c r="M681" s="15"/>
      <c r="N681" s="14" t="e">
        <f>IF(AND(B681=#REF!,C681=#REF!),LOOKUP(9.99999999999999E+307,$N$2:N680)+1,"")</f>
        <v>#REF!</v>
      </c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</row>
    <row r="682" spans="2:33" s="3" customFormat="1" ht="17.100000000000001" customHeight="1" x14ac:dyDescent="0.5">
      <c r="B682" s="36"/>
      <c r="C682" s="23"/>
      <c r="D682" s="24"/>
      <c r="E682" s="25"/>
      <c r="F682" s="25"/>
      <c r="G682" s="37"/>
      <c r="H682" s="80" t="str">
        <f t="shared" si="10"/>
        <v/>
      </c>
      <c r="J682" s="15"/>
      <c r="K682" s="15"/>
      <c r="L682" s="15"/>
      <c r="M682" s="15"/>
      <c r="N682" s="14" t="e">
        <f>IF(AND(B682=#REF!,C682=#REF!),LOOKUP(9.99999999999999E+307,$N$2:N681)+1,"")</f>
        <v>#REF!</v>
      </c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</row>
    <row r="683" spans="2:33" s="3" customFormat="1" ht="17.100000000000001" customHeight="1" x14ac:dyDescent="0.5">
      <c r="B683" s="36"/>
      <c r="C683" s="23"/>
      <c r="D683" s="24"/>
      <c r="E683" s="25"/>
      <c r="F683" s="25"/>
      <c r="G683" s="37"/>
      <c r="H683" s="80" t="str">
        <f t="shared" si="10"/>
        <v/>
      </c>
      <c r="J683" s="15"/>
      <c r="K683" s="15"/>
      <c r="L683" s="15"/>
      <c r="M683" s="15"/>
      <c r="N683" s="14" t="e">
        <f>IF(AND(B683=#REF!,C683=#REF!),LOOKUP(9.99999999999999E+307,$N$2:N682)+1,"")</f>
        <v>#REF!</v>
      </c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  <c r="AF683" s="15"/>
      <c r="AG683" s="15"/>
    </row>
    <row r="684" spans="2:33" s="3" customFormat="1" ht="17.100000000000001" customHeight="1" x14ac:dyDescent="0.5">
      <c r="B684" s="36"/>
      <c r="C684" s="23"/>
      <c r="D684" s="24"/>
      <c r="E684" s="25"/>
      <c r="F684" s="25"/>
      <c r="G684" s="37"/>
      <c r="H684" s="80" t="str">
        <f t="shared" si="10"/>
        <v/>
      </c>
      <c r="J684" s="15"/>
      <c r="K684" s="15"/>
      <c r="L684" s="15"/>
      <c r="M684" s="15"/>
      <c r="N684" s="14" t="e">
        <f>IF(AND(B684=#REF!,C684=#REF!),LOOKUP(9.99999999999999E+307,$N$2:N683)+1,"")</f>
        <v>#REF!</v>
      </c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F684" s="15"/>
      <c r="AG684" s="15"/>
    </row>
    <row r="685" spans="2:33" s="3" customFormat="1" ht="17.100000000000001" customHeight="1" x14ac:dyDescent="0.5">
      <c r="B685" s="36"/>
      <c r="C685" s="23"/>
      <c r="D685" s="24"/>
      <c r="E685" s="25"/>
      <c r="F685" s="25"/>
      <c r="G685" s="37"/>
      <c r="H685" s="80" t="str">
        <f t="shared" si="10"/>
        <v/>
      </c>
      <c r="J685" s="15"/>
      <c r="K685" s="15"/>
      <c r="L685" s="15"/>
      <c r="M685" s="15"/>
      <c r="N685" s="14" t="e">
        <f>IF(AND(B685=#REF!,C685=#REF!),LOOKUP(9.99999999999999E+307,$N$2:N684)+1,"")</f>
        <v>#REF!</v>
      </c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  <c r="AE685" s="15"/>
      <c r="AF685" s="15"/>
      <c r="AG685" s="15"/>
    </row>
    <row r="686" spans="2:33" s="3" customFormat="1" ht="17.100000000000001" customHeight="1" x14ac:dyDescent="0.5">
      <c r="B686" s="36"/>
      <c r="C686" s="23"/>
      <c r="D686" s="24"/>
      <c r="E686" s="25"/>
      <c r="F686" s="25"/>
      <c r="G686" s="37"/>
      <c r="H686" s="80" t="str">
        <f t="shared" si="10"/>
        <v/>
      </c>
      <c r="J686" s="15"/>
      <c r="K686" s="15"/>
      <c r="L686" s="15"/>
      <c r="M686" s="15"/>
      <c r="N686" s="14" t="e">
        <f>IF(AND(B686=#REF!,C686=#REF!),LOOKUP(9.99999999999999E+307,$N$2:N685)+1,"")</f>
        <v>#REF!</v>
      </c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  <c r="AF686" s="15"/>
      <c r="AG686" s="15"/>
    </row>
    <row r="687" spans="2:33" s="3" customFormat="1" ht="17.100000000000001" customHeight="1" x14ac:dyDescent="0.5">
      <c r="B687" s="36"/>
      <c r="C687" s="23"/>
      <c r="D687" s="24"/>
      <c r="E687" s="25"/>
      <c r="F687" s="25"/>
      <c r="G687" s="37"/>
      <c r="H687" s="80" t="str">
        <f t="shared" si="10"/>
        <v/>
      </c>
      <c r="J687" s="15"/>
      <c r="K687" s="15"/>
      <c r="L687" s="15"/>
      <c r="M687" s="15"/>
      <c r="N687" s="14" t="e">
        <f>IF(AND(B687=#REF!,C687=#REF!),LOOKUP(9.99999999999999E+307,$N$2:N686)+1,"")</f>
        <v>#REF!</v>
      </c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  <c r="AF687" s="15"/>
      <c r="AG687" s="15"/>
    </row>
    <row r="688" spans="2:33" s="3" customFormat="1" ht="17.100000000000001" customHeight="1" x14ac:dyDescent="0.5">
      <c r="B688" s="36"/>
      <c r="C688" s="23"/>
      <c r="D688" s="24"/>
      <c r="E688" s="25"/>
      <c r="F688" s="25"/>
      <c r="G688" s="37"/>
      <c r="H688" s="80" t="str">
        <f t="shared" si="10"/>
        <v/>
      </c>
      <c r="J688" s="15"/>
      <c r="K688" s="15"/>
      <c r="L688" s="15"/>
      <c r="M688" s="15"/>
      <c r="N688" s="14" t="e">
        <f>IF(AND(B688=#REF!,C688=#REF!),LOOKUP(9.99999999999999E+307,$N$2:N687)+1,"")</f>
        <v>#REF!</v>
      </c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  <c r="AE688" s="15"/>
      <c r="AF688" s="15"/>
      <c r="AG688" s="15"/>
    </row>
    <row r="689" spans="2:33" s="3" customFormat="1" ht="17.100000000000001" customHeight="1" x14ac:dyDescent="0.5">
      <c r="B689" s="36"/>
      <c r="C689" s="23"/>
      <c r="D689" s="24"/>
      <c r="E689" s="25"/>
      <c r="F689" s="25"/>
      <c r="G689" s="37"/>
      <c r="H689" s="80" t="str">
        <f t="shared" si="10"/>
        <v/>
      </c>
      <c r="J689" s="15"/>
      <c r="K689" s="15"/>
      <c r="L689" s="15"/>
      <c r="M689" s="15"/>
      <c r="N689" s="14" t="e">
        <f>IF(AND(B689=#REF!,C689=#REF!),LOOKUP(9.99999999999999E+307,$N$2:N688)+1,"")</f>
        <v>#REF!</v>
      </c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  <c r="AE689" s="15"/>
      <c r="AF689" s="15"/>
      <c r="AG689" s="15"/>
    </row>
    <row r="690" spans="2:33" s="3" customFormat="1" ht="17.100000000000001" customHeight="1" x14ac:dyDescent="0.5">
      <c r="B690" s="36"/>
      <c r="C690" s="23"/>
      <c r="D690" s="24"/>
      <c r="E690" s="25"/>
      <c r="F690" s="25"/>
      <c r="G690" s="37"/>
      <c r="H690" s="80" t="str">
        <f t="shared" si="10"/>
        <v/>
      </c>
      <c r="J690" s="15"/>
      <c r="K690" s="15"/>
      <c r="L690" s="15"/>
      <c r="M690" s="15"/>
      <c r="N690" s="14" t="e">
        <f>IF(AND(B690=#REF!,C690=#REF!),LOOKUP(9.99999999999999E+307,$N$2:N689)+1,"")</f>
        <v>#REF!</v>
      </c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  <c r="AF690" s="15"/>
      <c r="AG690" s="15"/>
    </row>
    <row r="691" spans="2:33" s="3" customFormat="1" ht="17.100000000000001" customHeight="1" x14ac:dyDescent="0.5">
      <c r="B691" s="36"/>
      <c r="C691" s="23"/>
      <c r="D691" s="24"/>
      <c r="E691" s="25"/>
      <c r="F691" s="25"/>
      <c r="G691" s="37"/>
      <c r="H691" s="80" t="str">
        <f t="shared" si="10"/>
        <v/>
      </c>
      <c r="J691" s="15"/>
      <c r="K691" s="15"/>
      <c r="L691" s="15"/>
      <c r="M691" s="15"/>
      <c r="N691" s="14" t="e">
        <f>IF(AND(B691=#REF!,C691=#REF!),LOOKUP(9.99999999999999E+307,$N$2:N690)+1,"")</f>
        <v>#REF!</v>
      </c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  <c r="AF691" s="15"/>
      <c r="AG691" s="15"/>
    </row>
    <row r="692" spans="2:33" s="3" customFormat="1" ht="17.100000000000001" customHeight="1" x14ac:dyDescent="0.5">
      <c r="B692" s="36"/>
      <c r="C692" s="23"/>
      <c r="D692" s="24"/>
      <c r="E692" s="25"/>
      <c r="F692" s="25"/>
      <c r="G692" s="37"/>
      <c r="H692" s="80" t="str">
        <f t="shared" si="10"/>
        <v/>
      </c>
      <c r="J692" s="15"/>
      <c r="K692" s="15"/>
      <c r="L692" s="15"/>
      <c r="M692" s="15"/>
      <c r="N692" s="14" t="e">
        <f>IF(AND(B692=#REF!,C692=#REF!),LOOKUP(9.99999999999999E+307,$N$2:N691)+1,"")</f>
        <v>#REF!</v>
      </c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  <c r="AF692" s="15"/>
      <c r="AG692" s="15"/>
    </row>
    <row r="693" spans="2:33" s="3" customFormat="1" ht="17.100000000000001" customHeight="1" x14ac:dyDescent="0.5">
      <c r="B693" s="36"/>
      <c r="C693" s="23"/>
      <c r="D693" s="24"/>
      <c r="E693" s="25"/>
      <c r="F693" s="25"/>
      <c r="G693" s="37"/>
      <c r="H693" s="80" t="str">
        <f t="shared" si="10"/>
        <v/>
      </c>
      <c r="J693" s="15"/>
      <c r="K693" s="15"/>
      <c r="L693" s="15"/>
      <c r="M693" s="15"/>
      <c r="N693" s="14" t="e">
        <f>IF(AND(B693=#REF!,C693=#REF!),LOOKUP(9.99999999999999E+307,$N$2:N692)+1,"")</f>
        <v>#REF!</v>
      </c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  <c r="AE693" s="15"/>
      <c r="AF693" s="15"/>
      <c r="AG693" s="15"/>
    </row>
    <row r="694" spans="2:33" s="3" customFormat="1" ht="17.100000000000001" customHeight="1" x14ac:dyDescent="0.5">
      <c r="B694" s="36"/>
      <c r="C694" s="23"/>
      <c r="D694" s="24"/>
      <c r="E694" s="25"/>
      <c r="F694" s="25"/>
      <c r="G694" s="37"/>
      <c r="H694" s="80" t="str">
        <f t="shared" si="10"/>
        <v/>
      </c>
      <c r="J694" s="15"/>
      <c r="K694" s="15"/>
      <c r="L694" s="15"/>
      <c r="M694" s="15"/>
      <c r="N694" s="14" t="e">
        <f>IF(AND(B694=#REF!,C694=#REF!),LOOKUP(9.99999999999999E+307,$N$2:N693)+1,"")</f>
        <v>#REF!</v>
      </c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  <c r="AF694" s="15"/>
      <c r="AG694" s="15"/>
    </row>
    <row r="695" spans="2:33" s="3" customFormat="1" ht="17.100000000000001" customHeight="1" x14ac:dyDescent="0.5">
      <c r="B695" s="36"/>
      <c r="C695" s="23"/>
      <c r="D695" s="24"/>
      <c r="E695" s="25"/>
      <c r="F695" s="25"/>
      <c r="G695" s="37"/>
      <c r="H695" s="80" t="str">
        <f t="shared" si="10"/>
        <v/>
      </c>
      <c r="J695" s="15"/>
      <c r="K695" s="15"/>
      <c r="L695" s="15"/>
      <c r="M695" s="15"/>
      <c r="N695" s="14" t="e">
        <f>IF(AND(B695=#REF!,C695=#REF!),LOOKUP(9.99999999999999E+307,$N$2:N694)+1,"")</f>
        <v>#REF!</v>
      </c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  <c r="AE695" s="15"/>
      <c r="AF695" s="15"/>
      <c r="AG695" s="15"/>
    </row>
    <row r="696" spans="2:33" s="3" customFormat="1" ht="17.100000000000001" customHeight="1" x14ac:dyDescent="0.5">
      <c r="B696" s="36"/>
      <c r="C696" s="23"/>
      <c r="D696" s="24"/>
      <c r="E696" s="25"/>
      <c r="F696" s="25"/>
      <c r="G696" s="37"/>
      <c r="H696" s="80" t="str">
        <f t="shared" si="10"/>
        <v/>
      </c>
      <c r="J696" s="15"/>
      <c r="K696" s="15"/>
      <c r="L696" s="15"/>
      <c r="M696" s="15"/>
      <c r="N696" s="14" t="e">
        <f>IF(AND(B696=#REF!,C696=#REF!),LOOKUP(9.99999999999999E+307,$N$2:N695)+1,"")</f>
        <v>#REF!</v>
      </c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F696" s="15"/>
      <c r="AG696" s="15"/>
    </row>
    <row r="697" spans="2:33" s="3" customFormat="1" ht="17.100000000000001" customHeight="1" x14ac:dyDescent="0.5">
      <c r="B697" s="36"/>
      <c r="C697" s="23"/>
      <c r="D697" s="24"/>
      <c r="E697" s="25"/>
      <c r="F697" s="25"/>
      <c r="G697" s="37"/>
      <c r="H697" s="80" t="str">
        <f t="shared" si="10"/>
        <v/>
      </c>
      <c r="J697" s="15"/>
      <c r="K697" s="15"/>
      <c r="L697" s="15"/>
      <c r="M697" s="15"/>
      <c r="N697" s="14" t="e">
        <f>IF(AND(B697=#REF!,C697=#REF!),LOOKUP(9.99999999999999E+307,$N$2:N696)+1,"")</f>
        <v>#REF!</v>
      </c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  <c r="AE697" s="15"/>
      <c r="AF697" s="15"/>
      <c r="AG697" s="15"/>
    </row>
    <row r="698" spans="2:33" s="3" customFormat="1" ht="17.100000000000001" customHeight="1" x14ac:dyDescent="0.5">
      <c r="B698" s="36"/>
      <c r="C698" s="23"/>
      <c r="D698" s="24"/>
      <c r="E698" s="25"/>
      <c r="F698" s="25"/>
      <c r="G698" s="37"/>
      <c r="H698" s="80" t="str">
        <f t="shared" si="10"/>
        <v/>
      </c>
      <c r="J698" s="15"/>
      <c r="K698" s="15"/>
      <c r="L698" s="15"/>
      <c r="M698" s="15"/>
      <c r="N698" s="14" t="e">
        <f>IF(AND(B698=#REF!,C698=#REF!),LOOKUP(9.99999999999999E+307,$N$2:N697)+1,"")</f>
        <v>#REF!</v>
      </c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  <c r="AE698" s="15"/>
      <c r="AF698" s="15"/>
      <c r="AG698" s="15"/>
    </row>
    <row r="699" spans="2:33" s="3" customFormat="1" ht="17.100000000000001" customHeight="1" x14ac:dyDescent="0.5">
      <c r="B699" s="36"/>
      <c r="C699" s="23"/>
      <c r="D699" s="24"/>
      <c r="E699" s="25"/>
      <c r="F699" s="25"/>
      <c r="G699" s="37"/>
      <c r="H699" s="80" t="str">
        <f t="shared" si="10"/>
        <v/>
      </c>
      <c r="J699" s="15"/>
      <c r="K699" s="15"/>
      <c r="L699" s="15"/>
      <c r="M699" s="15"/>
      <c r="N699" s="14" t="e">
        <f>IF(AND(B699=#REF!,C699=#REF!),LOOKUP(9.99999999999999E+307,$N$2:N698)+1,"")</f>
        <v>#REF!</v>
      </c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  <c r="AE699" s="15"/>
      <c r="AF699" s="15"/>
      <c r="AG699" s="15"/>
    </row>
    <row r="700" spans="2:33" s="3" customFormat="1" ht="17.100000000000001" customHeight="1" x14ac:dyDescent="0.5">
      <c r="B700" s="36"/>
      <c r="C700" s="23"/>
      <c r="D700" s="24"/>
      <c r="E700" s="25"/>
      <c r="F700" s="25"/>
      <c r="G700" s="37"/>
      <c r="H700" s="80" t="str">
        <f t="shared" si="10"/>
        <v/>
      </c>
      <c r="J700" s="15"/>
      <c r="K700" s="15"/>
      <c r="L700" s="15"/>
      <c r="M700" s="15"/>
      <c r="N700" s="14" t="e">
        <f>IF(AND(B700=#REF!,C700=#REF!),LOOKUP(9.99999999999999E+307,$N$2:N699)+1,"")</f>
        <v>#REF!</v>
      </c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  <c r="AF700" s="15"/>
      <c r="AG700" s="15"/>
    </row>
    <row r="701" spans="2:33" s="3" customFormat="1" ht="17.100000000000001" customHeight="1" x14ac:dyDescent="0.5">
      <c r="B701" s="36"/>
      <c r="C701" s="23"/>
      <c r="D701" s="24"/>
      <c r="E701" s="25"/>
      <c r="F701" s="25"/>
      <c r="G701" s="37"/>
      <c r="H701" s="80" t="str">
        <f t="shared" si="10"/>
        <v/>
      </c>
      <c r="J701" s="15"/>
      <c r="K701" s="15"/>
      <c r="L701" s="15"/>
      <c r="M701" s="15"/>
      <c r="N701" s="14" t="e">
        <f>IF(AND(B701=#REF!,C701=#REF!),LOOKUP(9.99999999999999E+307,$N$2:N700)+1,"")</f>
        <v>#REF!</v>
      </c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  <c r="AE701" s="15"/>
      <c r="AF701" s="15"/>
      <c r="AG701" s="15"/>
    </row>
    <row r="702" spans="2:33" s="3" customFormat="1" ht="17.100000000000001" customHeight="1" x14ac:dyDescent="0.5">
      <c r="B702" s="36"/>
      <c r="C702" s="23"/>
      <c r="D702" s="24"/>
      <c r="E702" s="25"/>
      <c r="F702" s="25"/>
      <c r="G702" s="37"/>
      <c r="H702" s="80" t="str">
        <f t="shared" si="10"/>
        <v/>
      </c>
      <c r="J702" s="15"/>
      <c r="K702" s="15"/>
      <c r="L702" s="15"/>
      <c r="M702" s="15"/>
      <c r="N702" s="14" t="e">
        <f>IF(AND(B702=#REF!,C702=#REF!),LOOKUP(9.99999999999999E+307,$N$2:N701)+1,"")</f>
        <v>#REF!</v>
      </c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  <c r="AE702" s="15"/>
      <c r="AF702" s="15"/>
      <c r="AG702" s="15"/>
    </row>
    <row r="703" spans="2:33" s="3" customFormat="1" ht="17.100000000000001" customHeight="1" x14ac:dyDescent="0.5">
      <c r="B703" s="36"/>
      <c r="C703" s="23"/>
      <c r="D703" s="24"/>
      <c r="E703" s="25"/>
      <c r="F703" s="25"/>
      <c r="G703" s="37"/>
      <c r="H703" s="80" t="str">
        <f t="shared" si="10"/>
        <v/>
      </c>
      <c r="J703" s="15"/>
      <c r="K703" s="15"/>
      <c r="L703" s="15"/>
      <c r="M703" s="15"/>
      <c r="N703" s="14" t="e">
        <f>IF(AND(B703=#REF!,C703=#REF!),LOOKUP(9.99999999999999E+307,$N$2:N702)+1,"")</f>
        <v>#REF!</v>
      </c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  <c r="AF703" s="15"/>
      <c r="AG703" s="15"/>
    </row>
    <row r="704" spans="2:33" s="3" customFormat="1" ht="17.100000000000001" customHeight="1" x14ac:dyDescent="0.5">
      <c r="B704" s="36"/>
      <c r="C704" s="23"/>
      <c r="D704" s="24"/>
      <c r="E704" s="25"/>
      <c r="F704" s="25"/>
      <c r="G704" s="37"/>
      <c r="H704" s="80" t="str">
        <f t="shared" si="10"/>
        <v/>
      </c>
      <c r="J704" s="15"/>
      <c r="K704" s="15"/>
      <c r="L704" s="15"/>
      <c r="M704" s="15"/>
      <c r="N704" s="14" t="e">
        <f>IF(AND(B704=#REF!,C704=#REF!),LOOKUP(9.99999999999999E+307,$N$2:N703)+1,"")</f>
        <v>#REF!</v>
      </c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  <c r="AE704" s="15"/>
      <c r="AF704" s="15"/>
      <c r="AG704" s="15"/>
    </row>
    <row r="705" spans="2:33" s="3" customFormat="1" ht="17.100000000000001" customHeight="1" x14ac:dyDescent="0.5">
      <c r="B705" s="36"/>
      <c r="C705" s="23"/>
      <c r="D705" s="24"/>
      <c r="E705" s="25"/>
      <c r="F705" s="25"/>
      <c r="G705" s="37"/>
      <c r="H705" s="80" t="str">
        <f t="shared" si="10"/>
        <v/>
      </c>
      <c r="J705" s="15"/>
      <c r="K705" s="15"/>
      <c r="L705" s="15"/>
      <c r="M705" s="15"/>
      <c r="N705" s="14" t="e">
        <f>IF(AND(B705=#REF!,C705=#REF!),LOOKUP(9.99999999999999E+307,$N$2:N704)+1,"")</f>
        <v>#REF!</v>
      </c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  <c r="AE705" s="15"/>
      <c r="AF705" s="15"/>
      <c r="AG705" s="15"/>
    </row>
    <row r="706" spans="2:33" s="3" customFormat="1" ht="17.100000000000001" customHeight="1" x14ac:dyDescent="0.5">
      <c r="B706" s="36"/>
      <c r="C706" s="23"/>
      <c r="D706" s="24"/>
      <c r="E706" s="25"/>
      <c r="F706" s="25"/>
      <c r="G706" s="37"/>
      <c r="H706" s="80" t="str">
        <f t="shared" si="10"/>
        <v/>
      </c>
      <c r="J706" s="15"/>
      <c r="K706" s="15"/>
      <c r="L706" s="15"/>
      <c r="M706" s="15"/>
      <c r="N706" s="14" t="e">
        <f>IF(AND(B706=#REF!,C706=#REF!),LOOKUP(9.99999999999999E+307,$N$2:N705)+1,"")</f>
        <v>#REF!</v>
      </c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  <c r="AE706" s="15"/>
      <c r="AF706" s="15"/>
      <c r="AG706" s="15"/>
    </row>
    <row r="707" spans="2:33" s="3" customFormat="1" ht="17.100000000000001" customHeight="1" x14ac:dyDescent="0.5">
      <c r="B707" s="36"/>
      <c r="C707" s="23"/>
      <c r="D707" s="24"/>
      <c r="E707" s="25"/>
      <c r="F707" s="25"/>
      <c r="G707" s="37"/>
      <c r="H707" s="80" t="str">
        <f t="shared" si="10"/>
        <v/>
      </c>
      <c r="J707" s="15"/>
      <c r="K707" s="15"/>
      <c r="L707" s="15"/>
      <c r="M707" s="15"/>
      <c r="N707" s="14" t="e">
        <f>IF(AND(B707=#REF!,C707=#REF!),LOOKUP(9.99999999999999E+307,$N$2:N706)+1,"")</f>
        <v>#REF!</v>
      </c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  <c r="AE707" s="15"/>
      <c r="AF707" s="15"/>
      <c r="AG707" s="15"/>
    </row>
    <row r="708" spans="2:33" s="3" customFormat="1" ht="17.100000000000001" customHeight="1" x14ac:dyDescent="0.5">
      <c r="B708" s="36"/>
      <c r="C708" s="23"/>
      <c r="D708" s="24"/>
      <c r="E708" s="25"/>
      <c r="F708" s="25"/>
      <c r="G708" s="37"/>
      <c r="H708" s="80" t="str">
        <f t="shared" ref="H708:H771" si="11">IF(E708="","",IF(E708="เด็กชาย","M",IF(E708="นาย","M","W")))</f>
        <v/>
      </c>
      <c r="J708" s="15"/>
      <c r="K708" s="15"/>
      <c r="L708" s="15"/>
      <c r="M708" s="15"/>
      <c r="N708" s="14" t="e">
        <f>IF(AND(B708=#REF!,C708=#REF!),LOOKUP(9.99999999999999E+307,$N$2:N707)+1,"")</f>
        <v>#REF!</v>
      </c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  <c r="AE708" s="15"/>
      <c r="AF708" s="15"/>
      <c r="AG708" s="15"/>
    </row>
    <row r="709" spans="2:33" s="3" customFormat="1" ht="17.100000000000001" customHeight="1" x14ac:dyDescent="0.5">
      <c r="B709" s="36"/>
      <c r="C709" s="23"/>
      <c r="D709" s="24"/>
      <c r="E709" s="25"/>
      <c r="F709" s="25"/>
      <c r="G709" s="37"/>
      <c r="H709" s="80" t="str">
        <f t="shared" si="11"/>
        <v/>
      </c>
      <c r="J709" s="15"/>
      <c r="K709" s="15"/>
      <c r="L709" s="15"/>
      <c r="M709" s="15"/>
      <c r="N709" s="14" t="e">
        <f>IF(AND(B709=#REF!,C709=#REF!),LOOKUP(9.99999999999999E+307,$N$2:N708)+1,"")</f>
        <v>#REF!</v>
      </c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  <c r="AE709" s="15"/>
      <c r="AF709" s="15"/>
      <c r="AG709" s="15"/>
    </row>
    <row r="710" spans="2:33" s="3" customFormat="1" ht="17.100000000000001" customHeight="1" x14ac:dyDescent="0.5">
      <c r="B710" s="36"/>
      <c r="C710" s="23"/>
      <c r="D710" s="24"/>
      <c r="E710" s="25"/>
      <c r="F710" s="25"/>
      <c r="G710" s="37"/>
      <c r="H710" s="80" t="str">
        <f t="shared" si="11"/>
        <v/>
      </c>
      <c r="J710" s="15"/>
      <c r="K710" s="15"/>
      <c r="L710" s="15"/>
      <c r="M710" s="15"/>
      <c r="N710" s="14" t="e">
        <f>IF(AND(B710=#REF!,C710=#REF!),LOOKUP(9.99999999999999E+307,$N$2:N709)+1,"")</f>
        <v>#REF!</v>
      </c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  <c r="AF710" s="15"/>
      <c r="AG710" s="15"/>
    </row>
    <row r="711" spans="2:33" s="3" customFormat="1" ht="17.100000000000001" customHeight="1" x14ac:dyDescent="0.5">
      <c r="B711" s="36"/>
      <c r="C711" s="23"/>
      <c r="D711" s="24"/>
      <c r="E711" s="25"/>
      <c r="F711" s="25"/>
      <c r="G711" s="37"/>
      <c r="H711" s="80" t="str">
        <f t="shared" si="11"/>
        <v/>
      </c>
      <c r="J711" s="15"/>
      <c r="K711" s="15"/>
      <c r="L711" s="15"/>
      <c r="M711" s="15"/>
      <c r="N711" s="14" t="e">
        <f>IF(AND(B711=#REF!,C711=#REF!),LOOKUP(9.99999999999999E+307,$N$2:N710)+1,"")</f>
        <v>#REF!</v>
      </c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  <c r="AE711" s="15"/>
      <c r="AF711" s="15"/>
      <c r="AG711" s="15"/>
    </row>
    <row r="712" spans="2:33" s="3" customFormat="1" ht="17.100000000000001" customHeight="1" x14ac:dyDescent="0.5">
      <c r="B712" s="36"/>
      <c r="C712" s="23"/>
      <c r="D712" s="24"/>
      <c r="E712" s="25"/>
      <c r="F712" s="25"/>
      <c r="G712" s="37"/>
      <c r="H712" s="80" t="str">
        <f t="shared" si="11"/>
        <v/>
      </c>
      <c r="J712" s="15"/>
      <c r="K712" s="15"/>
      <c r="L712" s="15"/>
      <c r="M712" s="15"/>
      <c r="N712" s="14" t="e">
        <f>IF(AND(B712=#REF!,C712=#REF!),LOOKUP(9.99999999999999E+307,$N$2:N711)+1,"")</f>
        <v>#REF!</v>
      </c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  <c r="AE712" s="15"/>
      <c r="AF712" s="15"/>
      <c r="AG712" s="15"/>
    </row>
    <row r="713" spans="2:33" s="3" customFormat="1" ht="17.100000000000001" customHeight="1" x14ac:dyDescent="0.5">
      <c r="B713" s="36"/>
      <c r="C713" s="23"/>
      <c r="D713" s="24"/>
      <c r="E713" s="25"/>
      <c r="F713" s="25"/>
      <c r="G713" s="37"/>
      <c r="H713" s="80" t="str">
        <f t="shared" si="11"/>
        <v/>
      </c>
      <c r="J713" s="15"/>
      <c r="K713" s="15"/>
      <c r="L713" s="15"/>
      <c r="M713" s="15"/>
      <c r="N713" s="14" t="e">
        <f>IF(AND(B713=#REF!,C713=#REF!),LOOKUP(9.99999999999999E+307,$N$2:N712)+1,"")</f>
        <v>#REF!</v>
      </c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  <c r="AE713" s="15"/>
      <c r="AF713" s="15"/>
      <c r="AG713" s="15"/>
    </row>
    <row r="714" spans="2:33" s="3" customFormat="1" ht="17.100000000000001" customHeight="1" x14ac:dyDescent="0.5">
      <c r="B714" s="36"/>
      <c r="C714" s="23"/>
      <c r="D714" s="24"/>
      <c r="E714" s="25"/>
      <c r="F714" s="25"/>
      <c r="G714" s="37"/>
      <c r="H714" s="80" t="str">
        <f t="shared" si="11"/>
        <v/>
      </c>
      <c r="J714" s="15"/>
      <c r="K714" s="15"/>
      <c r="L714" s="15"/>
      <c r="M714" s="15"/>
      <c r="N714" s="14" t="e">
        <f>IF(AND(B714=#REF!,C714=#REF!),LOOKUP(9.99999999999999E+307,$N$2:N713)+1,"")</f>
        <v>#REF!</v>
      </c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  <c r="AE714" s="15"/>
      <c r="AF714" s="15"/>
      <c r="AG714" s="15"/>
    </row>
    <row r="715" spans="2:33" s="3" customFormat="1" ht="17.100000000000001" customHeight="1" x14ac:dyDescent="0.5">
      <c r="B715" s="36"/>
      <c r="C715" s="23"/>
      <c r="D715" s="24"/>
      <c r="E715" s="25"/>
      <c r="F715" s="25"/>
      <c r="G715" s="37"/>
      <c r="H715" s="80" t="str">
        <f t="shared" si="11"/>
        <v/>
      </c>
      <c r="J715" s="15"/>
      <c r="K715" s="15"/>
      <c r="L715" s="15"/>
      <c r="M715" s="15"/>
      <c r="N715" s="14" t="e">
        <f>IF(AND(B715=#REF!,C715=#REF!),LOOKUP(9.99999999999999E+307,$N$2:N714)+1,"")</f>
        <v>#REF!</v>
      </c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  <c r="AF715" s="15"/>
      <c r="AG715" s="15"/>
    </row>
    <row r="716" spans="2:33" s="3" customFormat="1" ht="17.100000000000001" customHeight="1" x14ac:dyDescent="0.5">
      <c r="B716" s="36"/>
      <c r="C716" s="23"/>
      <c r="D716" s="24"/>
      <c r="E716" s="25"/>
      <c r="F716" s="25"/>
      <c r="G716" s="37"/>
      <c r="H716" s="80" t="str">
        <f t="shared" si="11"/>
        <v/>
      </c>
      <c r="J716" s="15"/>
      <c r="K716" s="15"/>
      <c r="L716" s="15"/>
      <c r="M716" s="15"/>
      <c r="N716" s="14" t="e">
        <f>IF(AND(B716=#REF!,C716=#REF!),LOOKUP(9.99999999999999E+307,$N$2:N715)+1,"")</f>
        <v>#REF!</v>
      </c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  <c r="AE716" s="15"/>
      <c r="AF716" s="15"/>
      <c r="AG716" s="15"/>
    </row>
    <row r="717" spans="2:33" s="3" customFormat="1" ht="17.100000000000001" customHeight="1" x14ac:dyDescent="0.5">
      <c r="B717" s="36"/>
      <c r="C717" s="23"/>
      <c r="D717" s="24"/>
      <c r="E717" s="25"/>
      <c r="F717" s="25"/>
      <c r="G717" s="37"/>
      <c r="H717" s="80" t="str">
        <f t="shared" si="11"/>
        <v/>
      </c>
      <c r="J717" s="15"/>
      <c r="K717" s="15"/>
      <c r="L717" s="15"/>
      <c r="M717" s="15"/>
      <c r="N717" s="14" t="e">
        <f>IF(AND(B717=#REF!,C717=#REF!),LOOKUP(9.99999999999999E+307,$N$2:N716)+1,"")</f>
        <v>#REF!</v>
      </c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  <c r="AE717" s="15"/>
      <c r="AF717" s="15"/>
      <c r="AG717" s="15"/>
    </row>
    <row r="718" spans="2:33" s="3" customFormat="1" ht="17.100000000000001" customHeight="1" x14ac:dyDescent="0.5">
      <c r="B718" s="36"/>
      <c r="C718" s="23"/>
      <c r="D718" s="24"/>
      <c r="E718" s="25"/>
      <c r="F718" s="25"/>
      <c r="G718" s="37"/>
      <c r="H718" s="80" t="str">
        <f t="shared" si="11"/>
        <v/>
      </c>
      <c r="J718" s="15"/>
      <c r="K718" s="15"/>
      <c r="L718" s="15"/>
      <c r="M718" s="15"/>
      <c r="N718" s="14" t="e">
        <f>IF(AND(B718=#REF!,C718=#REF!),LOOKUP(9.99999999999999E+307,$N$2:N717)+1,"")</f>
        <v>#REF!</v>
      </c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  <c r="AE718" s="15"/>
      <c r="AF718" s="15"/>
      <c r="AG718" s="15"/>
    </row>
    <row r="719" spans="2:33" s="3" customFormat="1" ht="17.100000000000001" customHeight="1" x14ac:dyDescent="0.5">
      <c r="B719" s="36"/>
      <c r="C719" s="23"/>
      <c r="D719" s="24"/>
      <c r="E719" s="25"/>
      <c r="F719" s="25"/>
      <c r="G719" s="37"/>
      <c r="H719" s="80" t="str">
        <f t="shared" si="11"/>
        <v/>
      </c>
      <c r="J719" s="15"/>
      <c r="K719" s="15"/>
      <c r="L719" s="15"/>
      <c r="M719" s="15"/>
      <c r="N719" s="14" t="e">
        <f>IF(AND(B719=#REF!,C719=#REF!),LOOKUP(9.99999999999999E+307,$N$2:N718)+1,"")</f>
        <v>#REF!</v>
      </c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  <c r="AE719" s="15"/>
      <c r="AF719" s="15"/>
      <c r="AG719" s="15"/>
    </row>
    <row r="720" spans="2:33" s="3" customFormat="1" ht="17.100000000000001" customHeight="1" x14ac:dyDescent="0.5">
      <c r="B720" s="36"/>
      <c r="C720" s="23"/>
      <c r="D720" s="24"/>
      <c r="E720" s="25"/>
      <c r="F720" s="25"/>
      <c r="G720" s="37"/>
      <c r="H720" s="80" t="str">
        <f t="shared" si="11"/>
        <v/>
      </c>
      <c r="J720" s="15"/>
      <c r="K720" s="15"/>
      <c r="L720" s="15"/>
      <c r="M720" s="15"/>
      <c r="N720" s="14" t="e">
        <f>IF(AND(B720=#REF!,C720=#REF!),LOOKUP(9.99999999999999E+307,$N$2:N719)+1,"")</f>
        <v>#REF!</v>
      </c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  <c r="AF720" s="15"/>
      <c r="AG720" s="15"/>
    </row>
    <row r="721" spans="2:33" s="3" customFormat="1" ht="17.100000000000001" customHeight="1" x14ac:dyDescent="0.5">
      <c r="B721" s="36"/>
      <c r="C721" s="23"/>
      <c r="D721" s="24"/>
      <c r="E721" s="25"/>
      <c r="F721" s="25"/>
      <c r="G721" s="37"/>
      <c r="H721" s="80" t="str">
        <f t="shared" si="11"/>
        <v/>
      </c>
      <c r="J721" s="15"/>
      <c r="K721" s="15"/>
      <c r="L721" s="15"/>
      <c r="M721" s="15"/>
      <c r="N721" s="14" t="e">
        <f>IF(AND(B721=#REF!,C721=#REF!),LOOKUP(9.99999999999999E+307,$N$2:N720)+1,"")</f>
        <v>#REF!</v>
      </c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  <c r="AE721" s="15"/>
      <c r="AF721" s="15"/>
      <c r="AG721" s="15"/>
    </row>
    <row r="722" spans="2:33" s="3" customFormat="1" ht="17.100000000000001" customHeight="1" x14ac:dyDescent="0.5">
      <c r="B722" s="36"/>
      <c r="C722" s="23"/>
      <c r="D722" s="24"/>
      <c r="E722" s="25"/>
      <c r="F722" s="25"/>
      <c r="G722" s="37"/>
      <c r="H722" s="80" t="str">
        <f t="shared" si="11"/>
        <v/>
      </c>
      <c r="J722" s="15"/>
      <c r="K722" s="15"/>
      <c r="L722" s="15"/>
      <c r="M722" s="15"/>
      <c r="N722" s="14" t="e">
        <f>IF(AND(B722=#REF!,C722=#REF!),LOOKUP(9.99999999999999E+307,$N$2:N721)+1,"")</f>
        <v>#REF!</v>
      </c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  <c r="AF722" s="15"/>
      <c r="AG722" s="15"/>
    </row>
    <row r="723" spans="2:33" s="3" customFormat="1" ht="17.100000000000001" customHeight="1" x14ac:dyDescent="0.5">
      <c r="B723" s="36"/>
      <c r="C723" s="23"/>
      <c r="D723" s="24"/>
      <c r="E723" s="25"/>
      <c r="F723" s="25"/>
      <c r="G723" s="37"/>
      <c r="H723" s="80" t="str">
        <f t="shared" si="11"/>
        <v/>
      </c>
      <c r="J723" s="15"/>
      <c r="K723" s="15"/>
      <c r="L723" s="15"/>
      <c r="M723" s="15"/>
      <c r="N723" s="14" t="e">
        <f>IF(AND(B723=#REF!,C723=#REF!),LOOKUP(9.99999999999999E+307,$N$2:N722)+1,"")</f>
        <v>#REF!</v>
      </c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  <c r="AE723" s="15"/>
      <c r="AF723" s="15"/>
      <c r="AG723" s="15"/>
    </row>
    <row r="724" spans="2:33" s="3" customFormat="1" ht="17.100000000000001" customHeight="1" x14ac:dyDescent="0.5">
      <c r="B724" s="36"/>
      <c r="C724" s="23"/>
      <c r="D724" s="24"/>
      <c r="E724" s="25"/>
      <c r="F724" s="25"/>
      <c r="G724" s="37"/>
      <c r="H724" s="80" t="str">
        <f t="shared" si="11"/>
        <v/>
      </c>
      <c r="J724" s="15"/>
      <c r="K724" s="15"/>
      <c r="L724" s="15"/>
      <c r="M724" s="15"/>
      <c r="N724" s="14" t="e">
        <f>IF(AND(B724=#REF!,C724=#REF!),LOOKUP(9.99999999999999E+307,$N$2:N723)+1,"")</f>
        <v>#REF!</v>
      </c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  <c r="AF724" s="15"/>
      <c r="AG724" s="15"/>
    </row>
    <row r="725" spans="2:33" s="3" customFormat="1" ht="17.100000000000001" customHeight="1" x14ac:dyDescent="0.5">
      <c r="B725" s="36"/>
      <c r="C725" s="23"/>
      <c r="D725" s="24"/>
      <c r="E725" s="25"/>
      <c r="F725" s="25"/>
      <c r="G725" s="37"/>
      <c r="H725" s="80" t="str">
        <f t="shared" si="11"/>
        <v/>
      </c>
      <c r="J725" s="15"/>
      <c r="K725" s="15"/>
      <c r="L725" s="15"/>
      <c r="M725" s="15"/>
      <c r="N725" s="14" t="e">
        <f>IF(AND(B725=#REF!,C725=#REF!),LOOKUP(9.99999999999999E+307,$N$2:N724)+1,"")</f>
        <v>#REF!</v>
      </c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  <c r="AF725" s="15"/>
      <c r="AG725" s="15"/>
    </row>
    <row r="726" spans="2:33" s="3" customFormat="1" ht="17.100000000000001" customHeight="1" x14ac:dyDescent="0.5">
      <c r="B726" s="36"/>
      <c r="C726" s="23"/>
      <c r="D726" s="24"/>
      <c r="E726" s="25"/>
      <c r="F726" s="25"/>
      <c r="G726" s="37"/>
      <c r="H726" s="80" t="str">
        <f t="shared" si="11"/>
        <v/>
      </c>
      <c r="J726" s="15"/>
      <c r="K726" s="15"/>
      <c r="L726" s="15"/>
      <c r="M726" s="15"/>
      <c r="N726" s="14" t="e">
        <f>IF(AND(B726=#REF!,C726=#REF!),LOOKUP(9.99999999999999E+307,$N$2:N725)+1,"")</f>
        <v>#REF!</v>
      </c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  <c r="AE726" s="15"/>
      <c r="AF726" s="15"/>
      <c r="AG726" s="15"/>
    </row>
    <row r="727" spans="2:33" s="3" customFormat="1" ht="17.100000000000001" customHeight="1" x14ac:dyDescent="0.5">
      <c r="B727" s="36"/>
      <c r="C727" s="23"/>
      <c r="D727" s="24"/>
      <c r="E727" s="25"/>
      <c r="F727" s="25"/>
      <c r="G727" s="37"/>
      <c r="H727" s="80" t="str">
        <f t="shared" si="11"/>
        <v/>
      </c>
      <c r="J727" s="15"/>
      <c r="K727" s="15"/>
      <c r="L727" s="15"/>
      <c r="M727" s="15"/>
      <c r="N727" s="14" t="e">
        <f>IF(AND(B727=#REF!,C727=#REF!),LOOKUP(9.99999999999999E+307,$N$2:N726)+1,"")</f>
        <v>#REF!</v>
      </c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  <c r="AE727" s="15"/>
      <c r="AF727" s="15"/>
      <c r="AG727" s="15"/>
    </row>
    <row r="728" spans="2:33" s="3" customFormat="1" ht="17.100000000000001" customHeight="1" x14ac:dyDescent="0.5">
      <c r="B728" s="36"/>
      <c r="C728" s="23"/>
      <c r="D728" s="24"/>
      <c r="E728" s="25"/>
      <c r="F728" s="25"/>
      <c r="G728" s="37"/>
      <c r="H728" s="80" t="str">
        <f t="shared" si="11"/>
        <v/>
      </c>
      <c r="J728" s="15"/>
      <c r="K728" s="15"/>
      <c r="L728" s="15"/>
      <c r="M728" s="15"/>
      <c r="N728" s="14" t="e">
        <f>IF(AND(B728=#REF!,C728=#REF!),LOOKUP(9.99999999999999E+307,$N$2:N727)+1,"")</f>
        <v>#REF!</v>
      </c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  <c r="AF728" s="15"/>
      <c r="AG728" s="15"/>
    </row>
    <row r="729" spans="2:33" s="3" customFormat="1" ht="17.100000000000001" customHeight="1" x14ac:dyDescent="0.5">
      <c r="B729" s="36"/>
      <c r="C729" s="23"/>
      <c r="D729" s="24"/>
      <c r="E729" s="25"/>
      <c r="F729" s="25"/>
      <c r="G729" s="37"/>
      <c r="H729" s="80" t="str">
        <f t="shared" si="11"/>
        <v/>
      </c>
      <c r="J729" s="15"/>
      <c r="K729" s="15"/>
      <c r="L729" s="15"/>
      <c r="M729" s="15"/>
      <c r="N729" s="14" t="e">
        <f>IF(AND(B729=#REF!,C729=#REF!),LOOKUP(9.99999999999999E+307,$N$2:N728)+1,"")</f>
        <v>#REF!</v>
      </c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  <c r="AF729" s="15"/>
      <c r="AG729" s="15"/>
    </row>
    <row r="730" spans="2:33" s="3" customFormat="1" ht="17.100000000000001" customHeight="1" x14ac:dyDescent="0.5">
      <c r="B730" s="36"/>
      <c r="C730" s="23"/>
      <c r="D730" s="24"/>
      <c r="E730" s="25"/>
      <c r="F730" s="25"/>
      <c r="G730" s="37"/>
      <c r="H730" s="80" t="str">
        <f t="shared" si="11"/>
        <v/>
      </c>
      <c r="J730" s="15"/>
      <c r="K730" s="15"/>
      <c r="L730" s="15"/>
      <c r="M730" s="15"/>
      <c r="N730" s="14" t="e">
        <f>IF(AND(B730=#REF!,C730=#REF!),LOOKUP(9.99999999999999E+307,$N$2:N729)+1,"")</f>
        <v>#REF!</v>
      </c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  <c r="AE730" s="15"/>
      <c r="AF730" s="15"/>
      <c r="AG730" s="15"/>
    </row>
    <row r="731" spans="2:33" s="3" customFormat="1" ht="17.100000000000001" customHeight="1" x14ac:dyDescent="0.5">
      <c r="B731" s="36"/>
      <c r="C731" s="23"/>
      <c r="D731" s="24"/>
      <c r="E731" s="25"/>
      <c r="F731" s="25"/>
      <c r="G731" s="37"/>
      <c r="H731" s="80" t="str">
        <f t="shared" si="11"/>
        <v/>
      </c>
      <c r="J731" s="15"/>
      <c r="K731" s="15"/>
      <c r="L731" s="15"/>
      <c r="M731" s="15"/>
      <c r="N731" s="14" t="e">
        <f>IF(AND(B731=#REF!,C731=#REF!),LOOKUP(9.99999999999999E+307,$N$2:N730)+1,"")</f>
        <v>#REF!</v>
      </c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  <c r="AE731" s="15"/>
      <c r="AF731" s="15"/>
      <c r="AG731" s="15"/>
    </row>
    <row r="732" spans="2:33" s="3" customFormat="1" ht="17.100000000000001" customHeight="1" x14ac:dyDescent="0.5">
      <c r="B732" s="36"/>
      <c r="C732" s="23"/>
      <c r="D732" s="24"/>
      <c r="E732" s="25"/>
      <c r="F732" s="25"/>
      <c r="G732" s="37"/>
      <c r="H732" s="80" t="str">
        <f t="shared" si="11"/>
        <v/>
      </c>
      <c r="J732" s="15"/>
      <c r="K732" s="15"/>
      <c r="L732" s="15"/>
      <c r="M732" s="15"/>
      <c r="N732" s="14" t="e">
        <f>IF(AND(B732=#REF!,C732=#REF!),LOOKUP(9.99999999999999E+307,$N$2:N731)+1,"")</f>
        <v>#REF!</v>
      </c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  <c r="AF732" s="15"/>
      <c r="AG732" s="15"/>
    </row>
    <row r="733" spans="2:33" s="3" customFormat="1" ht="17.100000000000001" customHeight="1" x14ac:dyDescent="0.5">
      <c r="B733" s="36"/>
      <c r="C733" s="23"/>
      <c r="D733" s="24"/>
      <c r="E733" s="25"/>
      <c r="F733" s="25"/>
      <c r="G733" s="37"/>
      <c r="H733" s="80" t="str">
        <f t="shared" si="11"/>
        <v/>
      </c>
      <c r="J733" s="15"/>
      <c r="K733" s="15"/>
      <c r="L733" s="15"/>
      <c r="M733" s="15"/>
      <c r="N733" s="14" t="e">
        <f>IF(AND(B733=#REF!,C733=#REF!),LOOKUP(9.99999999999999E+307,$N$2:N732)+1,"")</f>
        <v>#REF!</v>
      </c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  <c r="AE733" s="15"/>
      <c r="AF733" s="15"/>
      <c r="AG733" s="15"/>
    </row>
    <row r="734" spans="2:33" s="3" customFormat="1" ht="17.100000000000001" customHeight="1" x14ac:dyDescent="0.5">
      <c r="B734" s="36"/>
      <c r="C734" s="23"/>
      <c r="D734" s="24"/>
      <c r="E734" s="25"/>
      <c r="F734" s="25"/>
      <c r="G734" s="37"/>
      <c r="H734" s="80" t="str">
        <f t="shared" si="11"/>
        <v/>
      </c>
      <c r="J734" s="15"/>
      <c r="K734" s="15"/>
      <c r="L734" s="15"/>
      <c r="M734" s="15"/>
      <c r="N734" s="14" t="e">
        <f>IF(AND(B734=#REF!,C734=#REF!),LOOKUP(9.99999999999999E+307,$N$2:N733)+1,"")</f>
        <v>#REF!</v>
      </c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  <c r="AF734" s="15"/>
      <c r="AG734" s="15"/>
    </row>
    <row r="735" spans="2:33" s="3" customFormat="1" ht="17.100000000000001" customHeight="1" x14ac:dyDescent="0.5">
      <c r="B735" s="36"/>
      <c r="C735" s="23"/>
      <c r="D735" s="24"/>
      <c r="E735" s="25"/>
      <c r="F735" s="25"/>
      <c r="G735" s="37"/>
      <c r="H735" s="80" t="str">
        <f t="shared" si="11"/>
        <v/>
      </c>
      <c r="J735" s="15"/>
      <c r="K735" s="15"/>
      <c r="L735" s="15"/>
      <c r="M735" s="15"/>
      <c r="N735" s="14" t="e">
        <f>IF(AND(B735=#REF!,C735=#REF!),LOOKUP(9.99999999999999E+307,$N$2:N734)+1,"")</f>
        <v>#REF!</v>
      </c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  <c r="AE735" s="15"/>
      <c r="AF735" s="15"/>
      <c r="AG735" s="15"/>
    </row>
    <row r="736" spans="2:33" s="3" customFormat="1" ht="17.100000000000001" customHeight="1" x14ac:dyDescent="0.5">
      <c r="B736" s="36"/>
      <c r="C736" s="23"/>
      <c r="D736" s="24"/>
      <c r="E736" s="25"/>
      <c r="F736" s="25"/>
      <c r="G736" s="37"/>
      <c r="H736" s="80" t="str">
        <f t="shared" si="11"/>
        <v/>
      </c>
      <c r="J736" s="15"/>
      <c r="K736" s="15"/>
      <c r="L736" s="15"/>
      <c r="M736" s="15"/>
      <c r="N736" s="14" t="e">
        <f>IF(AND(B736=#REF!,C736=#REF!),LOOKUP(9.99999999999999E+307,$N$2:N735)+1,"")</f>
        <v>#REF!</v>
      </c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  <c r="AF736" s="15"/>
      <c r="AG736" s="15"/>
    </row>
    <row r="737" spans="2:33" s="3" customFormat="1" ht="17.100000000000001" customHeight="1" x14ac:dyDescent="0.5">
      <c r="B737" s="36"/>
      <c r="C737" s="23"/>
      <c r="D737" s="24"/>
      <c r="E737" s="25"/>
      <c r="F737" s="25"/>
      <c r="G737" s="37"/>
      <c r="H737" s="80" t="str">
        <f t="shared" si="11"/>
        <v/>
      </c>
      <c r="J737" s="15"/>
      <c r="K737" s="15"/>
      <c r="L737" s="15"/>
      <c r="M737" s="15"/>
      <c r="N737" s="14" t="e">
        <f>IF(AND(B737=#REF!,C737=#REF!),LOOKUP(9.99999999999999E+307,$N$2:N736)+1,"")</f>
        <v>#REF!</v>
      </c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  <c r="AE737" s="15"/>
      <c r="AF737" s="15"/>
      <c r="AG737" s="15"/>
    </row>
    <row r="738" spans="2:33" s="3" customFormat="1" ht="17.100000000000001" customHeight="1" x14ac:dyDescent="0.5">
      <c r="B738" s="36"/>
      <c r="C738" s="23"/>
      <c r="D738" s="24"/>
      <c r="E738" s="25"/>
      <c r="F738" s="25"/>
      <c r="G738" s="37"/>
      <c r="H738" s="80" t="str">
        <f t="shared" si="11"/>
        <v/>
      </c>
      <c r="J738" s="15"/>
      <c r="K738" s="15"/>
      <c r="L738" s="15"/>
      <c r="M738" s="15"/>
      <c r="N738" s="14" t="e">
        <f>IF(AND(B738=#REF!,C738=#REF!),LOOKUP(9.99999999999999E+307,$N$2:N737)+1,"")</f>
        <v>#REF!</v>
      </c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  <c r="AF738" s="15"/>
      <c r="AG738" s="15"/>
    </row>
    <row r="739" spans="2:33" s="3" customFormat="1" ht="17.100000000000001" customHeight="1" x14ac:dyDescent="0.5">
      <c r="B739" s="36"/>
      <c r="C739" s="23"/>
      <c r="D739" s="24"/>
      <c r="E739" s="25"/>
      <c r="F739" s="25"/>
      <c r="G739" s="37"/>
      <c r="H739" s="80" t="str">
        <f t="shared" si="11"/>
        <v/>
      </c>
      <c r="J739" s="15"/>
      <c r="K739" s="15"/>
      <c r="L739" s="15"/>
      <c r="M739" s="15"/>
      <c r="N739" s="14" t="e">
        <f>IF(AND(B739=#REF!,C739=#REF!),LOOKUP(9.99999999999999E+307,$N$2:N738)+1,"")</f>
        <v>#REF!</v>
      </c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  <c r="AE739" s="15"/>
      <c r="AF739" s="15"/>
      <c r="AG739" s="15"/>
    </row>
    <row r="740" spans="2:33" s="3" customFormat="1" ht="17.100000000000001" customHeight="1" x14ac:dyDescent="0.5">
      <c r="B740" s="36"/>
      <c r="C740" s="23"/>
      <c r="D740" s="24"/>
      <c r="E740" s="25"/>
      <c r="F740" s="25"/>
      <c r="G740" s="37"/>
      <c r="H740" s="80" t="str">
        <f t="shared" si="11"/>
        <v/>
      </c>
      <c r="J740" s="15"/>
      <c r="K740" s="15"/>
      <c r="L740" s="15"/>
      <c r="M740" s="15"/>
      <c r="N740" s="14" t="e">
        <f>IF(AND(B740=#REF!,C740=#REF!),LOOKUP(9.99999999999999E+307,$N$2:N739)+1,"")</f>
        <v>#REF!</v>
      </c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  <c r="AE740" s="15"/>
      <c r="AF740" s="15"/>
      <c r="AG740" s="15"/>
    </row>
    <row r="741" spans="2:33" s="3" customFormat="1" ht="17.100000000000001" customHeight="1" x14ac:dyDescent="0.5">
      <c r="B741" s="36"/>
      <c r="C741" s="23"/>
      <c r="D741" s="24"/>
      <c r="E741" s="25"/>
      <c r="F741" s="25"/>
      <c r="G741" s="37"/>
      <c r="H741" s="80" t="str">
        <f t="shared" si="11"/>
        <v/>
      </c>
      <c r="J741" s="15"/>
      <c r="K741" s="15"/>
      <c r="L741" s="15"/>
      <c r="M741" s="15"/>
      <c r="N741" s="14" t="e">
        <f>IF(AND(B741=#REF!,C741=#REF!),LOOKUP(9.99999999999999E+307,$N$2:N740)+1,"")</f>
        <v>#REF!</v>
      </c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  <c r="AF741" s="15"/>
      <c r="AG741" s="15"/>
    </row>
    <row r="742" spans="2:33" s="3" customFormat="1" ht="17.100000000000001" customHeight="1" x14ac:dyDescent="0.5">
      <c r="B742" s="36"/>
      <c r="C742" s="23"/>
      <c r="D742" s="24"/>
      <c r="E742" s="25"/>
      <c r="F742" s="25"/>
      <c r="G742" s="37"/>
      <c r="H742" s="80" t="str">
        <f t="shared" si="11"/>
        <v/>
      </c>
      <c r="J742" s="15"/>
      <c r="K742" s="15"/>
      <c r="L742" s="15"/>
      <c r="M742" s="15"/>
      <c r="N742" s="14" t="e">
        <f>IF(AND(B742=#REF!,C742=#REF!),LOOKUP(9.99999999999999E+307,$N$2:N741)+1,"")</f>
        <v>#REF!</v>
      </c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  <c r="AE742" s="15"/>
      <c r="AF742" s="15"/>
      <c r="AG742" s="15"/>
    </row>
    <row r="743" spans="2:33" s="3" customFormat="1" ht="17.100000000000001" customHeight="1" x14ac:dyDescent="0.5">
      <c r="B743" s="36"/>
      <c r="C743" s="23"/>
      <c r="D743" s="24"/>
      <c r="E743" s="25"/>
      <c r="F743" s="25"/>
      <c r="G743" s="37"/>
      <c r="H743" s="80" t="str">
        <f t="shared" si="11"/>
        <v/>
      </c>
      <c r="J743" s="15"/>
      <c r="K743" s="15"/>
      <c r="L743" s="15"/>
      <c r="M743" s="15"/>
      <c r="N743" s="14" t="e">
        <f>IF(AND(B743=#REF!,C743=#REF!),LOOKUP(9.99999999999999E+307,$N$2:N742)+1,"")</f>
        <v>#REF!</v>
      </c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  <c r="AE743" s="15"/>
      <c r="AF743" s="15"/>
      <c r="AG743" s="15"/>
    </row>
    <row r="744" spans="2:33" s="3" customFormat="1" ht="17.100000000000001" customHeight="1" x14ac:dyDescent="0.5">
      <c r="B744" s="36"/>
      <c r="C744" s="23"/>
      <c r="D744" s="24"/>
      <c r="E744" s="25"/>
      <c r="F744" s="25"/>
      <c r="G744" s="37"/>
      <c r="H744" s="80" t="str">
        <f t="shared" si="11"/>
        <v/>
      </c>
      <c r="J744" s="15"/>
      <c r="K744" s="15"/>
      <c r="L744" s="15"/>
      <c r="M744" s="15"/>
      <c r="N744" s="14" t="e">
        <f>IF(AND(B744=#REF!,C744=#REF!),LOOKUP(9.99999999999999E+307,$N$2:N743)+1,"")</f>
        <v>#REF!</v>
      </c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  <c r="AE744" s="15"/>
      <c r="AF744" s="15"/>
      <c r="AG744" s="15"/>
    </row>
    <row r="745" spans="2:33" s="3" customFormat="1" ht="17.100000000000001" customHeight="1" x14ac:dyDescent="0.5">
      <c r="B745" s="36"/>
      <c r="C745" s="23"/>
      <c r="D745" s="24"/>
      <c r="E745" s="25"/>
      <c r="F745" s="25"/>
      <c r="G745" s="37"/>
      <c r="H745" s="80" t="str">
        <f t="shared" si="11"/>
        <v/>
      </c>
      <c r="J745" s="15"/>
      <c r="K745" s="15"/>
      <c r="L745" s="15"/>
      <c r="M745" s="15"/>
      <c r="N745" s="14" t="e">
        <f>IF(AND(B745=#REF!,C745=#REF!),LOOKUP(9.99999999999999E+307,$N$2:N744)+1,"")</f>
        <v>#REF!</v>
      </c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  <c r="AE745" s="15"/>
      <c r="AF745" s="15"/>
      <c r="AG745" s="15"/>
    </row>
    <row r="746" spans="2:33" s="3" customFormat="1" ht="17.100000000000001" customHeight="1" x14ac:dyDescent="0.5">
      <c r="B746" s="36"/>
      <c r="C746" s="23"/>
      <c r="D746" s="24"/>
      <c r="E746" s="25"/>
      <c r="F746" s="25"/>
      <c r="G746" s="37"/>
      <c r="H746" s="80" t="str">
        <f t="shared" si="11"/>
        <v/>
      </c>
      <c r="J746" s="15"/>
      <c r="K746" s="15"/>
      <c r="L746" s="15"/>
      <c r="M746" s="15"/>
      <c r="N746" s="14" t="e">
        <f>IF(AND(B746=#REF!,C746=#REF!),LOOKUP(9.99999999999999E+307,$N$2:N745)+1,"")</f>
        <v>#REF!</v>
      </c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  <c r="AE746" s="15"/>
      <c r="AF746" s="15"/>
      <c r="AG746" s="15"/>
    </row>
    <row r="747" spans="2:33" s="3" customFormat="1" ht="17.100000000000001" customHeight="1" x14ac:dyDescent="0.5">
      <c r="B747" s="36"/>
      <c r="C747" s="23"/>
      <c r="D747" s="24"/>
      <c r="E747" s="25"/>
      <c r="F747" s="25"/>
      <c r="G747" s="37"/>
      <c r="H747" s="80" t="str">
        <f t="shared" si="11"/>
        <v/>
      </c>
      <c r="J747" s="15"/>
      <c r="K747" s="15"/>
      <c r="L747" s="15"/>
      <c r="M747" s="15"/>
      <c r="N747" s="14" t="e">
        <f>IF(AND(B747=#REF!,C747=#REF!),LOOKUP(9.99999999999999E+307,$N$2:N746)+1,"")</f>
        <v>#REF!</v>
      </c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  <c r="AE747" s="15"/>
      <c r="AF747" s="15"/>
      <c r="AG747" s="15"/>
    </row>
    <row r="748" spans="2:33" s="3" customFormat="1" ht="17.100000000000001" customHeight="1" x14ac:dyDescent="0.5">
      <c r="B748" s="36"/>
      <c r="C748" s="23"/>
      <c r="D748" s="24"/>
      <c r="E748" s="25"/>
      <c r="F748" s="25"/>
      <c r="G748" s="37"/>
      <c r="H748" s="80" t="str">
        <f t="shared" si="11"/>
        <v/>
      </c>
      <c r="J748" s="15"/>
      <c r="K748" s="15"/>
      <c r="L748" s="15"/>
      <c r="M748" s="15"/>
      <c r="N748" s="14" t="e">
        <f>IF(AND(B748=#REF!,C748=#REF!),LOOKUP(9.99999999999999E+307,$N$2:N747)+1,"")</f>
        <v>#REF!</v>
      </c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  <c r="AE748" s="15"/>
      <c r="AF748" s="15"/>
      <c r="AG748" s="15"/>
    </row>
    <row r="749" spans="2:33" s="3" customFormat="1" ht="17.100000000000001" customHeight="1" x14ac:dyDescent="0.5">
      <c r="B749" s="36"/>
      <c r="C749" s="23"/>
      <c r="D749" s="24"/>
      <c r="E749" s="25"/>
      <c r="F749" s="25"/>
      <c r="G749" s="37"/>
      <c r="H749" s="80" t="str">
        <f t="shared" si="11"/>
        <v/>
      </c>
      <c r="J749" s="15"/>
      <c r="K749" s="15"/>
      <c r="L749" s="15"/>
      <c r="M749" s="15"/>
      <c r="N749" s="14" t="e">
        <f>IF(AND(B749=#REF!,C749=#REF!),LOOKUP(9.99999999999999E+307,$N$2:N748)+1,"")</f>
        <v>#REF!</v>
      </c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  <c r="AE749" s="15"/>
      <c r="AF749" s="15"/>
      <c r="AG749" s="15"/>
    </row>
    <row r="750" spans="2:33" s="3" customFormat="1" ht="17.100000000000001" customHeight="1" x14ac:dyDescent="0.5">
      <c r="B750" s="36"/>
      <c r="C750" s="23"/>
      <c r="D750" s="24"/>
      <c r="E750" s="25"/>
      <c r="F750" s="25"/>
      <c r="G750" s="37"/>
      <c r="H750" s="80" t="str">
        <f t="shared" si="11"/>
        <v/>
      </c>
      <c r="J750" s="15"/>
      <c r="K750" s="15"/>
      <c r="L750" s="15"/>
      <c r="M750" s="15"/>
      <c r="N750" s="14" t="e">
        <f>IF(AND(B750=#REF!,C750=#REF!),LOOKUP(9.99999999999999E+307,$N$2:N749)+1,"")</f>
        <v>#REF!</v>
      </c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  <c r="AE750" s="15"/>
      <c r="AF750" s="15"/>
      <c r="AG750" s="15"/>
    </row>
    <row r="751" spans="2:33" s="3" customFormat="1" ht="17.100000000000001" customHeight="1" x14ac:dyDescent="0.5">
      <c r="B751" s="36"/>
      <c r="C751" s="23"/>
      <c r="D751" s="24"/>
      <c r="E751" s="25"/>
      <c r="F751" s="25"/>
      <c r="G751" s="37"/>
      <c r="H751" s="80" t="str">
        <f t="shared" si="11"/>
        <v/>
      </c>
      <c r="J751" s="15"/>
      <c r="K751" s="15"/>
      <c r="L751" s="15"/>
      <c r="M751" s="15"/>
      <c r="N751" s="14" t="e">
        <f>IF(AND(B751=#REF!,C751=#REF!),LOOKUP(9.99999999999999E+307,$N$2:N750)+1,"")</f>
        <v>#REF!</v>
      </c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  <c r="AE751" s="15"/>
      <c r="AF751" s="15"/>
      <c r="AG751" s="15"/>
    </row>
    <row r="752" spans="2:33" s="3" customFormat="1" ht="17.100000000000001" customHeight="1" x14ac:dyDescent="0.5">
      <c r="B752" s="36"/>
      <c r="C752" s="23"/>
      <c r="D752" s="24"/>
      <c r="E752" s="25"/>
      <c r="F752" s="25"/>
      <c r="G752" s="37"/>
      <c r="H752" s="80" t="str">
        <f t="shared" si="11"/>
        <v/>
      </c>
      <c r="J752" s="15"/>
      <c r="K752" s="15"/>
      <c r="L752" s="15"/>
      <c r="M752" s="15"/>
      <c r="N752" s="14" t="e">
        <f>IF(AND(B752=#REF!,C752=#REF!),LOOKUP(9.99999999999999E+307,$N$2:N751)+1,"")</f>
        <v>#REF!</v>
      </c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  <c r="AE752" s="15"/>
      <c r="AF752" s="15"/>
      <c r="AG752" s="15"/>
    </row>
    <row r="753" spans="2:33" s="3" customFormat="1" ht="17.100000000000001" customHeight="1" x14ac:dyDescent="0.5">
      <c r="B753" s="36"/>
      <c r="C753" s="23"/>
      <c r="D753" s="24"/>
      <c r="E753" s="25"/>
      <c r="F753" s="25"/>
      <c r="G753" s="37"/>
      <c r="H753" s="80" t="str">
        <f t="shared" si="11"/>
        <v/>
      </c>
      <c r="J753" s="15"/>
      <c r="K753" s="15"/>
      <c r="L753" s="15"/>
      <c r="M753" s="15"/>
      <c r="N753" s="14" t="e">
        <f>IF(AND(B753=#REF!,C753=#REF!),LOOKUP(9.99999999999999E+307,$N$2:N752)+1,"")</f>
        <v>#REF!</v>
      </c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  <c r="AE753" s="15"/>
      <c r="AF753" s="15"/>
      <c r="AG753" s="15"/>
    </row>
    <row r="754" spans="2:33" s="3" customFormat="1" ht="17.100000000000001" customHeight="1" x14ac:dyDescent="0.5">
      <c r="B754" s="36"/>
      <c r="C754" s="23"/>
      <c r="D754" s="24"/>
      <c r="E754" s="25"/>
      <c r="F754" s="25"/>
      <c r="G754" s="37"/>
      <c r="H754" s="80" t="str">
        <f t="shared" si="11"/>
        <v/>
      </c>
      <c r="J754" s="15"/>
      <c r="K754" s="15"/>
      <c r="L754" s="15"/>
      <c r="M754" s="15"/>
      <c r="N754" s="14" t="e">
        <f>IF(AND(B754=#REF!,C754=#REF!),LOOKUP(9.99999999999999E+307,$N$2:N753)+1,"")</f>
        <v>#REF!</v>
      </c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  <c r="AE754" s="15"/>
      <c r="AF754" s="15"/>
      <c r="AG754" s="15"/>
    </row>
    <row r="755" spans="2:33" s="3" customFormat="1" ht="17.100000000000001" customHeight="1" x14ac:dyDescent="0.5">
      <c r="B755" s="36"/>
      <c r="C755" s="23"/>
      <c r="D755" s="24"/>
      <c r="E755" s="25"/>
      <c r="F755" s="25"/>
      <c r="G755" s="37"/>
      <c r="H755" s="80" t="str">
        <f t="shared" si="11"/>
        <v/>
      </c>
      <c r="J755" s="15"/>
      <c r="K755" s="15"/>
      <c r="L755" s="15"/>
      <c r="M755" s="15"/>
      <c r="N755" s="14" t="e">
        <f>IF(AND(B755=#REF!,C755=#REF!),LOOKUP(9.99999999999999E+307,$N$2:N754)+1,"")</f>
        <v>#REF!</v>
      </c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  <c r="AE755" s="15"/>
      <c r="AF755" s="15"/>
      <c r="AG755" s="15"/>
    </row>
    <row r="756" spans="2:33" s="3" customFormat="1" ht="17.100000000000001" customHeight="1" x14ac:dyDescent="0.5">
      <c r="B756" s="36"/>
      <c r="C756" s="23"/>
      <c r="D756" s="24"/>
      <c r="E756" s="25"/>
      <c r="F756" s="25"/>
      <c r="G756" s="37"/>
      <c r="H756" s="80" t="str">
        <f t="shared" si="11"/>
        <v/>
      </c>
      <c r="J756" s="15"/>
      <c r="K756" s="15"/>
      <c r="L756" s="15"/>
      <c r="M756" s="15"/>
      <c r="N756" s="14" t="e">
        <f>IF(AND(B756=#REF!,C756=#REF!),LOOKUP(9.99999999999999E+307,$N$2:N755)+1,"")</f>
        <v>#REF!</v>
      </c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  <c r="AE756" s="15"/>
      <c r="AF756" s="15"/>
      <c r="AG756" s="15"/>
    </row>
    <row r="757" spans="2:33" s="3" customFormat="1" ht="17.100000000000001" customHeight="1" x14ac:dyDescent="0.5">
      <c r="B757" s="36"/>
      <c r="C757" s="23"/>
      <c r="D757" s="24"/>
      <c r="E757" s="25"/>
      <c r="F757" s="25"/>
      <c r="G757" s="37"/>
      <c r="H757" s="80" t="str">
        <f t="shared" si="11"/>
        <v/>
      </c>
      <c r="J757" s="15"/>
      <c r="K757" s="15"/>
      <c r="L757" s="15"/>
      <c r="M757" s="15"/>
      <c r="N757" s="14" t="e">
        <f>IF(AND(B757=#REF!,C757=#REF!),LOOKUP(9.99999999999999E+307,$N$2:N756)+1,"")</f>
        <v>#REF!</v>
      </c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  <c r="AE757" s="15"/>
      <c r="AF757" s="15"/>
      <c r="AG757" s="15"/>
    </row>
    <row r="758" spans="2:33" s="3" customFormat="1" ht="17.100000000000001" customHeight="1" x14ac:dyDescent="0.5">
      <c r="B758" s="36"/>
      <c r="C758" s="23"/>
      <c r="D758" s="24"/>
      <c r="E758" s="25"/>
      <c r="F758" s="25"/>
      <c r="G758" s="37"/>
      <c r="H758" s="80" t="str">
        <f t="shared" si="11"/>
        <v/>
      </c>
      <c r="J758" s="15"/>
      <c r="K758" s="15"/>
      <c r="L758" s="15"/>
      <c r="M758" s="15"/>
      <c r="N758" s="14" t="e">
        <f>IF(AND(B758=#REF!,C758=#REF!),LOOKUP(9.99999999999999E+307,$N$2:N757)+1,"")</f>
        <v>#REF!</v>
      </c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  <c r="AF758" s="15"/>
      <c r="AG758" s="15"/>
    </row>
    <row r="759" spans="2:33" s="3" customFormat="1" ht="17.100000000000001" customHeight="1" x14ac:dyDescent="0.5">
      <c r="B759" s="36"/>
      <c r="C759" s="23"/>
      <c r="D759" s="24"/>
      <c r="E759" s="25"/>
      <c r="F759" s="25"/>
      <c r="G759" s="37"/>
      <c r="H759" s="80" t="str">
        <f t="shared" si="11"/>
        <v/>
      </c>
      <c r="J759" s="15"/>
      <c r="K759" s="15"/>
      <c r="L759" s="15"/>
      <c r="M759" s="15"/>
      <c r="N759" s="14" t="e">
        <f>IF(AND(B759=#REF!,C759=#REF!),LOOKUP(9.99999999999999E+307,$N$2:N758)+1,"")</f>
        <v>#REF!</v>
      </c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  <c r="AE759" s="15"/>
      <c r="AF759" s="15"/>
      <c r="AG759" s="15"/>
    </row>
    <row r="760" spans="2:33" s="3" customFormat="1" ht="17.100000000000001" customHeight="1" x14ac:dyDescent="0.5">
      <c r="B760" s="36"/>
      <c r="C760" s="23"/>
      <c r="D760" s="24"/>
      <c r="E760" s="25"/>
      <c r="F760" s="25"/>
      <c r="G760" s="37"/>
      <c r="H760" s="80" t="str">
        <f t="shared" si="11"/>
        <v/>
      </c>
      <c r="J760" s="15"/>
      <c r="K760" s="15"/>
      <c r="L760" s="15"/>
      <c r="M760" s="15"/>
      <c r="N760" s="14" t="e">
        <f>IF(AND(B760=#REF!,C760=#REF!),LOOKUP(9.99999999999999E+307,$N$2:N759)+1,"")</f>
        <v>#REF!</v>
      </c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  <c r="AE760" s="15"/>
      <c r="AF760" s="15"/>
      <c r="AG760" s="15"/>
    </row>
    <row r="761" spans="2:33" s="3" customFormat="1" ht="17.100000000000001" customHeight="1" x14ac:dyDescent="0.5">
      <c r="B761" s="36"/>
      <c r="C761" s="23"/>
      <c r="D761" s="24"/>
      <c r="E761" s="25"/>
      <c r="F761" s="25"/>
      <c r="G761" s="37"/>
      <c r="H761" s="80" t="str">
        <f t="shared" si="11"/>
        <v/>
      </c>
      <c r="J761" s="15"/>
      <c r="K761" s="15"/>
      <c r="L761" s="15"/>
      <c r="M761" s="15"/>
      <c r="N761" s="14" t="e">
        <f>IF(AND(B761=#REF!,C761=#REF!),LOOKUP(9.99999999999999E+307,$N$2:N760)+1,"")</f>
        <v>#REF!</v>
      </c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  <c r="AE761" s="15"/>
      <c r="AF761" s="15"/>
      <c r="AG761" s="15"/>
    </row>
    <row r="762" spans="2:33" s="3" customFormat="1" ht="17.100000000000001" customHeight="1" x14ac:dyDescent="0.5">
      <c r="B762" s="36"/>
      <c r="C762" s="23"/>
      <c r="D762" s="24"/>
      <c r="E762" s="25"/>
      <c r="F762" s="25"/>
      <c r="G762" s="37"/>
      <c r="H762" s="80" t="str">
        <f t="shared" si="11"/>
        <v/>
      </c>
      <c r="J762" s="15"/>
      <c r="K762" s="15"/>
      <c r="L762" s="15"/>
      <c r="M762" s="15"/>
      <c r="N762" s="14" t="e">
        <f>IF(AND(B762=#REF!,C762=#REF!),LOOKUP(9.99999999999999E+307,$N$2:N761)+1,"")</f>
        <v>#REF!</v>
      </c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  <c r="AE762" s="15"/>
      <c r="AF762" s="15"/>
      <c r="AG762" s="15"/>
    </row>
    <row r="763" spans="2:33" s="3" customFormat="1" ht="17.100000000000001" customHeight="1" x14ac:dyDescent="0.5">
      <c r="B763" s="36"/>
      <c r="C763" s="23"/>
      <c r="D763" s="24"/>
      <c r="E763" s="25"/>
      <c r="F763" s="25"/>
      <c r="G763" s="37"/>
      <c r="H763" s="80" t="str">
        <f t="shared" si="11"/>
        <v/>
      </c>
      <c r="J763" s="15"/>
      <c r="K763" s="15"/>
      <c r="L763" s="15"/>
      <c r="M763" s="15"/>
      <c r="N763" s="14" t="e">
        <f>IF(AND(B763=#REF!,C763=#REF!),LOOKUP(9.99999999999999E+307,$N$2:N762)+1,"")</f>
        <v>#REF!</v>
      </c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  <c r="AE763" s="15"/>
      <c r="AF763" s="15"/>
      <c r="AG763" s="15"/>
    </row>
    <row r="764" spans="2:33" s="3" customFormat="1" ht="17.100000000000001" customHeight="1" x14ac:dyDescent="0.5">
      <c r="B764" s="36"/>
      <c r="C764" s="23"/>
      <c r="D764" s="24"/>
      <c r="E764" s="25"/>
      <c r="F764" s="25"/>
      <c r="G764" s="37"/>
      <c r="H764" s="80" t="str">
        <f t="shared" si="11"/>
        <v/>
      </c>
      <c r="J764" s="15"/>
      <c r="K764" s="15"/>
      <c r="L764" s="15"/>
      <c r="M764" s="15"/>
      <c r="N764" s="14" t="e">
        <f>IF(AND(B764=#REF!,C764=#REF!),LOOKUP(9.99999999999999E+307,$N$2:N763)+1,"")</f>
        <v>#REF!</v>
      </c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  <c r="AE764" s="15"/>
      <c r="AF764" s="15"/>
      <c r="AG764" s="15"/>
    </row>
    <row r="765" spans="2:33" s="3" customFormat="1" ht="17.100000000000001" customHeight="1" x14ac:dyDescent="0.5">
      <c r="B765" s="36"/>
      <c r="C765" s="23"/>
      <c r="D765" s="24"/>
      <c r="E765" s="25"/>
      <c r="F765" s="25"/>
      <c r="G765" s="37"/>
      <c r="H765" s="80" t="str">
        <f t="shared" si="11"/>
        <v/>
      </c>
      <c r="J765" s="15"/>
      <c r="K765" s="15"/>
      <c r="L765" s="15"/>
      <c r="M765" s="15"/>
      <c r="N765" s="14" t="e">
        <f>IF(AND(B765=#REF!,C765=#REF!),LOOKUP(9.99999999999999E+307,$N$2:N764)+1,"")</f>
        <v>#REF!</v>
      </c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  <c r="AE765" s="15"/>
      <c r="AF765" s="15"/>
      <c r="AG765" s="15"/>
    </row>
    <row r="766" spans="2:33" s="3" customFormat="1" ht="17.100000000000001" customHeight="1" x14ac:dyDescent="0.5">
      <c r="B766" s="36"/>
      <c r="C766" s="23"/>
      <c r="D766" s="24"/>
      <c r="E766" s="25"/>
      <c r="F766" s="25"/>
      <c r="G766" s="37"/>
      <c r="H766" s="80" t="str">
        <f t="shared" si="11"/>
        <v/>
      </c>
      <c r="J766" s="15"/>
      <c r="K766" s="15"/>
      <c r="L766" s="15"/>
      <c r="M766" s="15"/>
      <c r="N766" s="14" t="e">
        <f>IF(AND(B766=#REF!,C766=#REF!),LOOKUP(9.99999999999999E+307,$N$2:N765)+1,"")</f>
        <v>#REF!</v>
      </c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  <c r="AE766" s="15"/>
      <c r="AF766" s="15"/>
      <c r="AG766" s="15"/>
    </row>
    <row r="767" spans="2:33" s="3" customFormat="1" ht="17.100000000000001" customHeight="1" x14ac:dyDescent="0.5">
      <c r="B767" s="36"/>
      <c r="C767" s="23"/>
      <c r="D767" s="24"/>
      <c r="E767" s="25"/>
      <c r="F767" s="25"/>
      <c r="G767" s="37"/>
      <c r="H767" s="80" t="str">
        <f t="shared" si="11"/>
        <v/>
      </c>
      <c r="J767" s="15"/>
      <c r="K767" s="15"/>
      <c r="L767" s="15"/>
      <c r="M767" s="15"/>
      <c r="N767" s="14" t="e">
        <f>IF(AND(B767=#REF!,C767=#REF!),LOOKUP(9.99999999999999E+307,$N$2:N766)+1,"")</f>
        <v>#REF!</v>
      </c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  <c r="AE767" s="15"/>
      <c r="AF767" s="15"/>
      <c r="AG767" s="15"/>
    </row>
    <row r="768" spans="2:33" s="3" customFormat="1" ht="17.100000000000001" customHeight="1" x14ac:dyDescent="0.5">
      <c r="B768" s="36"/>
      <c r="C768" s="23"/>
      <c r="D768" s="24"/>
      <c r="E768" s="25"/>
      <c r="F768" s="25"/>
      <c r="G768" s="37"/>
      <c r="H768" s="80" t="str">
        <f t="shared" si="11"/>
        <v/>
      </c>
      <c r="J768" s="15"/>
      <c r="K768" s="15"/>
      <c r="L768" s="15"/>
      <c r="M768" s="15"/>
      <c r="N768" s="14" t="e">
        <f>IF(AND(B768=#REF!,C768=#REF!),LOOKUP(9.99999999999999E+307,$N$2:N767)+1,"")</f>
        <v>#REF!</v>
      </c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  <c r="AE768" s="15"/>
      <c r="AF768" s="15"/>
      <c r="AG768" s="15"/>
    </row>
    <row r="769" spans="2:33" s="3" customFormat="1" ht="17.100000000000001" customHeight="1" x14ac:dyDescent="0.5">
      <c r="B769" s="36"/>
      <c r="C769" s="23"/>
      <c r="D769" s="24"/>
      <c r="E769" s="25"/>
      <c r="F769" s="25"/>
      <c r="G769" s="37"/>
      <c r="H769" s="80" t="str">
        <f t="shared" si="11"/>
        <v/>
      </c>
      <c r="J769" s="15"/>
      <c r="K769" s="15"/>
      <c r="L769" s="15"/>
      <c r="M769" s="15"/>
      <c r="N769" s="14" t="e">
        <f>IF(AND(B769=#REF!,C769=#REF!),LOOKUP(9.99999999999999E+307,$N$2:N768)+1,"")</f>
        <v>#REF!</v>
      </c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  <c r="AE769" s="15"/>
      <c r="AF769" s="15"/>
      <c r="AG769" s="15"/>
    </row>
    <row r="770" spans="2:33" s="3" customFormat="1" ht="17.100000000000001" customHeight="1" x14ac:dyDescent="0.5">
      <c r="B770" s="36"/>
      <c r="C770" s="23"/>
      <c r="D770" s="24"/>
      <c r="E770" s="25"/>
      <c r="F770" s="25"/>
      <c r="G770" s="37"/>
      <c r="H770" s="80" t="str">
        <f t="shared" si="11"/>
        <v/>
      </c>
      <c r="J770" s="15"/>
      <c r="K770" s="15"/>
      <c r="L770" s="15"/>
      <c r="M770" s="15"/>
      <c r="N770" s="14" t="e">
        <f>IF(AND(B770=#REF!,C770=#REF!),LOOKUP(9.99999999999999E+307,$N$2:N769)+1,"")</f>
        <v>#REF!</v>
      </c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  <c r="AE770" s="15"/>
      <c r="AF770" s="15"/>
      <c r="AG770" s="15"/>
    </row>
    <row r="771" spans="2:33" s="3" customFormat="1" ht="17.100000000000001" customHeight="1" x14ac:dyDescent="0.5">
      <c r="B771" s="36"/>
      <c r="C771" s="23"/>
      <c r="D771" s="24"/>
      <c r="E771" s="25"/>
      <c r="F771" s="25"/>
      <c r="G771" s="37"/>
      <c r="H771" s="80" t="str">
        <f t="shared" si="11"/>
        <v/>
      </c>
      <c r="J771" s="15"/>
      <c r="K771" s="15"/>
      <c r="L771" s="15"/>
      <c r="M771" s="15"/>
      <c r="N771" s="14" t="e">
        <f>IF(AND(B771=#REF!,C771=#REF!),LOOKUP(9.99999999999999E+307,$N$2:N770)+1,"")</f>
        <v>#REF!</v>
      </c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  <c r="AE771" s="15"/>
      <c r="AF771" s="15"/>
      <c r="AG771" s="15"/>
    </row>
    <row r="772" spans="2:33" s="3" customFormat="1" ht="17.100000000000001" customHeight="1" x14ac:dyDescent="0.5">
      <c r="B772" s="36"/>
      <c r="C772" s="23"/>
      <c r="D772" s="24"/>
      <c r="E772" s="25"/>
      <c r="F772" s="25"/>
      <c r="G772" s="37"/>
      <c r="H772" s="80" t="str">
        <f t="shared" ref="H772:H835" si="12">IF(E772="","",IF(E772="เด็กชาย","M",IF(E772="นาย","M","W")))</f>
        <v/>
      </c>
      <c r="J772" s="15"/>
      <c r="K772" s="15"/>
      <c r="L772" s="15"/>
      <c r="M772" s="15"/>
      <c r="N772" s="14" t="e">
        <f>IF(AND(B772=#REF!,C772=#REF!),LOOKUP(9.99999999999999E+307,$N$2:N771)+1,"")</f>
        <v>#REF!</v>
      </c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  <c r="AE772" s="15"/>
      <c r="AF772" s="15"/>
      <c r="AG772" s="15"/>
    </row>
    <row r="773" spans="2:33" s="3" customFormat="1" ht="17.100000000000001" customHeight="1" x14ac:dyDescent="0.5">
      <c r="B773" s="36"/>
      <c r="C773" s="23"/>
      <c r="D773" s="24"/>
      <c r="E773" s="25"/>
      <c r="F773" s="25"/>
      <c r="G773" s="37"/>
      <c r="H773" s="80" t="str">
        <f t="shared" si="12"/>
        <v/>
      </c>
      <c r="J773" s="15"/>
      <c r="K773" s="15"/>
      <c r="L773" s="15"/>
      <c r="M773" s="15"/>
      <c r="N773" s="14" t="e">
        <f>IF(AND(B773=#REF!,C773=#REF!),LOOKUP(9.99999999999999E+307,$N$2:N772)+1,"")</f>
        <v>#REF!</v>
      </c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  <c r="AE773" s="15"/>
      <c r="AF773" s="15"/>
      <c r="AG773" s="15"/>
    </row>
    <row r="774" spans="2:33" s="3" customFormat="1" ht="17.100000000000001" customHeight="1" x14ac:dyDescent="0.5">
      <c r="B774" s="36"/>
      <c r="C774" s="23"/>
      <c r="D774" s="24"/>
      <c r="E774" s="25"/>
      <c r="F774" s="25"/>
      <c r="G774" s="37"/>
      <c r="H774" s="80" t="str">
        <f t="shared" si="12"/>
        <v/>
      </c>
      <c r="J774" s="15"/>
      <c r="K774" s="15"/>
      <c r="L774" s="15"/>
      <c r="M774" s="15"/>
      <c r="N774" s="14" t="e">
        <f>IF(AND(B774=#REF!,C774=#REF!),LOOKUP(9.99999999999999E+307,$N$2:N773)+1,"")</f>
        <v>#REF!</v>
      </c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  <c r="AE774" s="15"/>
      <c r="AF774" s="15"/>
      <c r="AG774" s="15"/>
    </row>
    <row r="775" spans="2:33" s="3" customFormat="1" ht="17.100000000000001" customHeight="1" x14ac:dyDescent="0.5">
      <c r="B775" s="36"/>
      <c r="C775" s="23"/>
      <c r="D775" s="24"/>
      <c r="E775" s="25"/>
      <c r="F775" s="25"/>
      <c r="G775" s="37"/>
      <c r="H775" s="80" t="str">
        <f t="shared" si="12"/>
        <v/>
      </c>
      <c r="J775" s="15"/>
      <c r="K775" s="15"/>
      <c r="L775" s="15"/>
      <c r="M775" s="15"/>
      <c r="N775" s="14" t="e">
        <f>IF(AND(B775=#REF!,C775=#REF!),LOOKUP(9.99999999999999E+307,$N$2:N774)+1,"")</f>
        <v>#REF!</v>
      </c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  <c r="AE775" s="15"/>
      <c r="AF775" s="15"/>
      <c r="AG775" s="15"/>
    </row>
    <row r="776" spans="2:33" s="3" customFormat="1" ht="17.100000000000001" customHeight="1" x14ac:dyDescent="0.5">
      <c r="B776" s="36"/>
      <c r="C776" s="23"/>
      <c r="D776" s="24"/>
      <c r="E776" s="25"/>
      <c r="F776" s="25"/>
      <c r="G776" s="37"/>
      <c r="H776" s="80" t="str">
        <f t="shared" si="12"/>
        <v/>
      </c>
      <c r="J776" s="15"/>
      <c r="K776" s="15"/>
      <c r="L776" s="15"/>
      <c r="M776" s="15"/>
      <c r="N776" s="14" t="e">
        <f>IF(AND(B776=#REF!,C776=#REF!),LOOKUP(9.99999999999999E+307,$N$2:N775)+1,"")</f>
        <v>#REF!</v>
      </c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  <c r="AE776" s="15"/>
      <c r="AF776" s="15"/>
      <c r="AG776" s="15"/>
    </row>
    <row r="777" spans="2:33" s="3" customFormat="1" ht="17.100000000000001" customHeight="1" x14ac:dyDescent="0.5">
      <c r="B777" s="36"/>
      <c r="C777" s="23"/>
      <c r="D777" s="24"/>
      <c r="E777" s="25"/>
      <c r="F777" s="25"/>
      <c r="G777" s="37"/>
      <c r="H777" s="80" t="str">
        <f t="shared" si="12"/>
        <v/>
      </c>
      <c r="J777" s="15"/>
      <c r="K777" s="15"/>
      <c r="L777" s="15"/>
      <c r="M777" s="15"/>
      <c r="N777" s="14" t="e">
        <f>IF(AND(B777=#REF!,C777=#REF!),LOOKUP(9.99999999999999E+307,$N$2:N776)+1,"")</f>
        <v>#REF!</v>
      </c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  <c r="AE777" s="15"/>
      <c r="AF777" s="15"/>
      <c r="AG777" s="15"/>
    </row>
    <row r="778" spans="2:33" s="3" customFormat="1" ht="17.100000000000001" customHeight="1" x14ac:dyDescent="0.5">
      <c r="B778" s="36"/>
      <c r="C778" s="23"/>
      <c r="D778" s="24"/>
      <c r="E778" s="25"/>
      <c r="F778" s="25"/>
      <c r="G778" s="37"/>
      <c r="H778" s="80" t="str">
        <f t="shared" si="12"/>
        <v/>
      </c>
      <c r="J778" s="15"/>
      <c r="K778" s="15"/>
      <c r="L778" s="15"/>
      <c r="M778" s="15"/>
      <c r="N778" s="14" t="e">
        <f>IF(AND(B778=#REF!,C778=#REF!),LOOKUP(9.99999999999999E+307,$N$2:N777)+1,"")</f>
        <v>#REF!</v>
      </c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  <c r="AE778" s="15"/>
      <c r="AF778" s="15"/>
      <c r="AG778" s="15"/>
    </row>
    <row r="779" spans="2:33" s="3" customFormat="1" ht="17.100000000000001" customHeight="1" x14ac:dyDescent="0.5">
      <c r="B779" s="36"/>
      <c r="C779" s="23"/>
      <c r="D779" s="24"/>
      <c r="E779" s="25"/>
      <c r="F779" s="25"/>
      <c r="G779" s="37"/>
      <c r="H779" s="80" t="str">
        <f t="shared" si="12"/>
        <v/>
      </c>
      <c r="J779" s="15"/>
      <c r="K779" s="15"/>
      <c r="L779" s="15"/>
      <c r="M779" s="15"/>
      <c r="N779" s="14" t="e">
        <f>IF(AND(B779=#REF!,C779=#REF!),LOOKUP(9.99999999999999E+307,$N$2:N778)+1,"")</f>
        <v>#REF!</v>
      </c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  <c r="AE779" s="15"/>
      <c r="AF779" s="15"/>
      <c r="AG779" s="15"/>
    </row>
    <row r="780" spans="2:33" s="3" customFormat="1" ht="17.100000000000001" customHeight="1" x14ac:dyDescent="0.5">
      <c r="B780" s="36"/>
      <c r="C780" s="23"/>
      <c r="D780" s="24"/>
      <c r="E780" s="25"/>
      <c r="F780" s="25"/>
      <c r="G780" s="37"/>
      <c r="H780" s="80" t="str">
        <f t="shared" si="12"/>
        <v/>
      </c>
      <c r="J780" s="15"/>
      <c r="K780" s="15"/>
      <c r="L780" s="15"/>
      <c r="M780" s="15"/>
      <c r="N780" s="14" t="e">
        <f>IF(AND(B780=#REF!,C780=#REF!),LOOKUP(9.99999999999999E+307,$N$2:N779)+1,"")</f>
        <v>#REF!</v>
      </c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  <c r="AE780" s="15"/>
      <c r="AF780" s="15"/>
      <c r="AG780" s="15"/>
    </row>
    <row r="781" spans="2:33" s="3" customFormat="1" ht="17.100000000000001" customHeight="1" x14ac:dyDescent="0.5">
      <c r="B781" s="36"/>
      <c r="C781" s="23"/>
      <c r="D781" s="24"/>
      <c r="E781" s="25"/>
      <c r="F781" s="25"/>
      <c r="G781" s="37"/>
      <c r="H781" s="80" t="str">
        <f t="shared" si="12"/>
        <v/>
      </c>
      <c r="J781" s="15"/>
      <c r="K781" s="15"/>
      <c r="L781" s="15"/>
      <c r="M781" s="15"/>
      <c r="N781" s="14" t="e">
        <f>IF(AND(B781=#REF!,C781=#REF!),LOOKUP(9.99999999999999E+307,$N$2:N780)+1,"")</f>
        <v>#REF!</v>
      </c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  <c r="AE781" s="15"/>
      <c r="AF781" s="15"/>
      <c r="AG781" s="15"/>
    </row>
    <row r="782" spans="2:33" s="3" customFormat="1" ht="17.100000000000001" customHeight="1" x14ac:dyDescent="0.5">
      <c r="B782" s="36"/>
      <c r="C782" s="23"/>
      <c r="D782" s="24"/>
      <c r="E782" s="25"/>
      <c r="F782" s="25"/>
      <c r="G782" s="37"/>
      <c r="H782" s="80" t="str">
        <f t="shared" si="12"/>
        <v/>
      </c>
      <c r="J782" s="15"/>
      <c r="K782" s="15"/>
      <c r="L782" s="15"/>
      <c r="M782" s="15"/>
      <c r="N782" s="14" t="e">
        <f>IF(AND(B782=#REF!,C782=#REF!),LOOKUP(9.99999999999999E+307,$N$2:N781)+1,"")</f>
        <v>#REF!</v>
      </c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  <c r="AE782" s="15"/>
      <c r="AF782" s="15"/>
      <c r="AG782" s="15"/>
    </row>
    <row r="783" spans="2:33" s="3" customFormat="1" ht="17.100000000000001" customHeight="1" x14ac:dyDescent="0.5">
      <c r="B783" s="36"/>
      <c r="C783" s="23"/>
      <c r="D783" s="24"/>
      <c r="E783" s="25"/>
      <c r="F783" s="25"/>
      <c r="G783" s="37"/>
      <c r="H783" s="80" t="str">
        <f t="shared" si="12"/>
        <v/>
      </c>
      <c r="J783" s="15"/>
      <c r="K783" s="15"/>
      <c r="L783" s="15"/>
      <c r="M783" s="15"/>
      <c r="N783" s="14" t="e">
        <f>IF(AND(B783=#REF!,C783=#REF!),LOOKUP(9.99999999999999E+307,$N$2:N782)+1,"")</f>
        <v>#REF!</v>
      </c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  <c r="AE783" s="15"/>
      <c r="AF783" s="15"/>
      <c r="AG783" s="15"/>
    </row>
    <row r="784" spans="2:33" s="3" customFormat="1" ht="17.100000000000001" customHeight="1" x14ac:dyDescent="0.5">
      <c r="B784" s="36"/>
      <c r="C784" s="23"/>
      <c r="D784" s="24"/>
      <c r="E784" s="25"/>
      <c r="F784" s="25"/>
      <c r="G784" s="37"/>
      <c r="H784" s="80" t="str">
        <f t="shared" si="12"/>
        <v/>
      </c>
      <c r="J784" s="15"/>
      <c r="K784" s="15"/>
      <c r="L784" s="15"/>
      <c r="M784" s="15"/>
      <c r="N784" s="14" t="e">
        <f>IF(AND(B784=#REF!,C784=#REF!),LOOKUP(9.99999999999999E+307,$N$2:N783)+1,"")</f>
        <v>#REF!</v>
      </c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  <c r="AE784" s="15"/>
      <c r="AF784" s="15"/>
      <c r="AG784" s="15"/>
    </row>
    <row r="785" spans="2:33" s="3" customFormat="1" ht="17.100000000000001" customHeight="1" x14ac:dyDescent="0.5">
      <c r="B785" s="36"/>
      <c r="C785" s="23"/>
      <c r="D785" s="24"/>
      <c r="E785" s="25"/>
      <c r="F785" s="25"/>
      <c r="G785" s="37"/>
      <c r="H785" s="80" t="str">
        <f t="shared" si="12"/>
        <v/>
      </c>
      <c r="J785" s="15"/>
      <c r="K785" s="15"/>
      <c r="L785" s="15"/>
      <c r="M785" s="15"/>
      <c r="N785" s="14" t="e">
        <f>IF(AND(B785=#REF!,C785=#REF!),LOOKUP(9.99999999999999E+307,$N$2:N784)+1,"")</f>
        <v>#REF!</v>
      </c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  <c r="AE785" s="15"/>
      <c r="AF785" s="15"/>
      <c r="AG785" s="15"/>
    </row>
    <row r="786" spans="2:33" s="3" customFormat="1" ht="17.100000000000001" customHeight="1" x14ac:dyDescent="0.5">
      <c r="B786" s="36"/>
      <c r="C786" s="23"/>
      <c r="D786" s="24"/>
      <c r="E786" s="25"/>
      <c r="F786" s="25"/>
      <c r="G786" s="37"/>
      <c r="H786" s="80" t="str">
        <f t="shared" si="12"/>
        <v/>
      </c>
      <c r="J786" s="15"/>
      <c r="K786" s="15"/>
      <c r="L786" s="15"/>
      <c r="M786" s="15"/>
      <c r="N786" s="14" t="e">
        <f>IF(AND(B786=#REF!,C786=#REF!),LOOKUP(9.99999999999999E+307,$N$2:N785)+1,"")</f>
        <v>#REF!</v>
      </c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  <c r="AE786" s="15"/>
      <c r="AF786" s="15"/>
      <c r="AG786" s="15"/>
    </row>
    <row r="787" spans="2:33" s="3" customFormat="1" ht="17.100000000000001" customHeight="1" x14ac:dyDescent="0.5">
      <c r="B787" s="36"/>
      <c r="C787" s="23"/>
      <c r="D787" s="24"/>
      <c r="E787" s="25"/>
      <c r="F787" s="25"/>
      <c r="G787" s="37"/>
      <c r="H787" s="80" t="str">
        <f t="shared" si="12"/>
        <v/>
      </c>
      <c r="J787" s="15"/>
      <c r="K787" s="15"/>
      <c r="L787" s="15"/>
      <c r="M787" s="15"/>
      <c r="N787" s="14" t="e">
        <f>IF(AND(B787=#REF!,C787=#REF!),LOOKUP(9.99999999999999E+307,$N$2:N786)+1,"")</f>
        <v>#REF!</v>
      </c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  <c r="AE787" s="15"/>
      <c r="AF787" s="15"/>
      <c r="AG787" s="15"/>
    </row>
    <row r="788" spans="2:33" s="3" customFormat="1" ht="17.100000000000001" customHeight="1" x14ac:dyDescent="0.5">
      <c r="B788" s="36"/>
      <c r="C788" s="23"/>
      <c r="D788" s="24"/>
      <c r="E788" s="25"/>
      <c r="F788" s="25"/>
      <c r="G788" s="37"/>
      <c r="H788" s="80" t="str">
        <f t="shared" si="12"/>
        <v/>
      </c>
      <c r="J788" s="15"/>
      <c r="K788" s="15"/>
      <c r="L788" s="15"/>
      <c r="M788" s="15"/>
      <c r="N788" s="14" t="e">
        <f>IF(AND(B788=#REF!,C788=#REF!),LOOKUP(9.99999999999999E+307,$N$2:N787)+1,"")</f>
        <v>#REF!</v>
      </c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  <c r="AE788" s="15"/>
      <c r="AF788" s="15"/>
      <c r="AG788" s="15"/>
    </row>
    <row r="789" spans="2:33" s="3" customFormat="1" ht="17.100000000000001" customHeight="1" x14ac:dyDescent="0.5">
      <c r="B789" s="36"/>
      <c r="C789" s="23"/>
      <c r="D789" s="24"/>
      <c r="E789" s="25"/>
      <c r="F789" s="25"/>
      <c r="G789" s="37"/>
      <c r="H789" s="80" t="str">
        <f t="shared" si="12"/>
        <v/>
      </c>
      <c r="J789" s="15"/>
      <c r="K789" s="15"/>
      <c r="L789" s="15"/>
      <c r="M789" s="15"/>
      <c r="N789" s="14" t="e">
        <f>IF(AND(B789=#REF!,C789=#REF!),LOOKUP(9.99999999999999E+307,$N$2:N788)+1,"")</f>
        <v>#REF!</v>
      </c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  <c r="AE789" s="15"/>
      <c r="AF789" s="15"/>
      <c r="AG789" s="15"/>
    </row>
    <row r="790" spans="2:33" s="3" customFormat="1" ht="17.100000000000001" customHeight="1" x14ac:dyDescent="0.5">
      <c r="B790" s="36"/>
      <c r="C790" s="23"/>
      <c r="D790" s="24"/>
      <c r="E790" s="25"/>
      <c r="F790" s="25"/>
      <c r="G790" s="37"/>
      <c r="H790" s="80" t="str">
        <f t="shared" si="12"/>
        <v/>
      </c>
      <c r="J790" s="15"/>
      <c r="K790" s="15"/>
      <c r="L790" s="15"/>
      <c r="M790" s="15"/>
      <c r="N790" s="14" t="e">
        <f>IF(AND(B790=#REF!,C790=#REF!),LOOKUP(9.99999999999999E+307,$N$2:N789)+1,"")</f>
        <v>#REF!</v>
      </c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  <c r="AE790" s="15"/>
      <c r="AF790" s="15"/>
      <c r="AG790" s="15"/>
    </row>
    <row r="791" spans="2:33" s="3" customFormat="1" ht="17.100000000000001" customHeight="1" x14ac:dyDescent="0.5">
      <c r="B791" s="36"/>
      <c r="C791" s="23"/>
      <c r="D791" s="24"/>
      <c r="E791" s="25"/>
      <c r="F791" s="25"/>
      <c r="G791" s="37"/>
      <c r="H791" s="80" t="str">
        <f t="shared" si="12"/>
        <v/>
      </c>
      <c r="J791" s="15"/>
      <c r="K791" s="15"/>
      <c r="L791" s="15"/>
      <c r="M791" s="15"/>
      <c r="N791" s="14" t="e">
        <f>IF(AND(B791=#REF!,C791=#REF!),LOOKUP(9.99999999999999E+307,$N$2:N790)+1,"")</f>
        <v>#REF!</v>
      </c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  <c r="AE791" s="15"/>
      <c r="AF791" s="15"/>
      <c r="AG791" s="15"/>
    </row>
    <row r="792" spans="2:33" s="3" customFormat="1" ht="17.100000000000001" customHeight="1" x14ac:dyDescent="0.5">
      <c r="B792" s="36"/>
      <c r="C792" s="23"/>
      <c r="D792" s="24"/>
      <c r="E792" s="25"/>
      <c r="F792" s="25"/>
      <c r="G792" s="37"/>
      <c r="H792" s="80" t="str">
        <f t="shared" si="12"/>
        <v/>
      </c>
      <c r="J792" s="15"/>
      <c r="K792" s="15"/>
      <c r="L792" s="15"/>
      <c r="M792" s="15"/>
      <c r="N792" s="14" t="e">
        <f>IF(AND(B792=#REF!,C792=#REF!),LOOKUP(9.99999999999999E+307,$N$2:N791)+1,"")</f>
        <v>#REF!</v>
      </c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  <c r="AE792" s="15"/>
      <c r="AF792" s="15"/>
      <c r="AG792" s="15"/>
    </row>
    <row r="793" spans="2:33" s="3" customFormat="1" ht="17.100000000000001" customHeight="1" x14ac:dyDescent="0.5">
      <c r="B793" s="36"/>
      <c r="C793" s="23"/>
      <c r="D793" s="24"/>
      <c r="E793" s="25"/>
      <c r="F793" s="25"/>
      <c r="G793" s="37"/>
      <c r="H793" s="80" t="str">
        <f t="shared" si="12"/>
        <v/>
      </c>
      <c r="J793" s="15"/>
      <c r="K793" s="15"/>
      <c r="L793" s="15"/>
      <c r="M793" s="15"/>
      <c r="N793" s="14" t="e">
        <f>IF(AND(B793=#REF!,C793=#REF!),LOOKUP(9.99999999999999E+307,$N$2:N792)+1,"")</f>
        <v>#REF!</v>
      </c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  <c r="AE793" s="15"/>
      <c r="AF793" s="15"/>
      <c r="AG793" s="15"/>
    </row>
    <row r="794" spans="2:33" s="3" customFormat="1" ht="17.100000000000001" customHeight="1" x14ac:dyDescent="0.5">
      <c r="B794" s="36"/>
      <c r="C794" s="23"/>
      <c r="D794" s="24"/>
      <c r="E794" s="25"/>
      <c r="F794" s="25"/>
      <c r="G794" s="37"/>
      <c r="H794" s="80" t="str">
        <f t="shared" si="12"/>
        <v/>
      </c>
      <c r="J794" s="15"/>
      <c r="K794" s="15"/>
      <c r="L794" s="15"/>
      <c r="M794" s="15"/>
      <c r="N794" s="14" t="e">
        <f>IF(AND(B794=#REF!,C794=#REF!),LOOKUP(9.99999999999999E+307,$N$2:N793)+1,"")</f>
        <v>#REF!</v>
      </c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  <c r="AE794" s="15"/>
      <c r="AF794" s="15"/>
      <c r="AG794" s="15"/>
    </row>
    <row r="795" spans="2:33" s="3" customFormat="1" ht="17.100000000000001" customHeight="1" x14ac:dyDescent="0.5">
      <c r="B795" s="36"/>
      <c r="C795" s="23"/>
      <c r="D795" s="24"/>
      <c r="E795" s="25"/>
      <c r="F795" s="25"/>
      <c r="G795" s="37"/>
      <c r="H795" s="80" t="str">
        <f t="shared" si="12"/>
        <v/>
      </c>
      <c r="J795" s="15"/>
      <c r="K795" s="15"/>
      <c r="L795" s="15"/>
      <c r="M795" s="15"/>
      <c r="N795" s="14" t="e">
        <f>IF(AND(B795=#REF!,C795=#REF!),LOOKUP(9.99999999999999E+307,$N$2:N794)+1,"")</f>
        <v>#REF!</v>
      </c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  <c r="AE795" s="15"/>
      <c r="AF795" s="15"/>
      <c r="AG795" s="15"/>
    </row>
    <row r="796" spans="2:33" s="3" customFormat="1" ht="17.100000000000001" customHeight="1" x14ac:dyDescent="0.5">
      <c r="B796" s="36"/>
      <c r="C796" s="23"/>
      <c r="D796" s="24"/>
      <c r="E796" s="25"/>
      <c r="F796" s="25"/>
      <c r="G796" s="37"/>
      <c r="H796" s="80" t="str">
        <f t="shared" si="12"/>
        <v/>
      </c>
      <c r="J796" s="15"/>
      <c r="K796" s="15"/>
      <c r="L796" s="15"/>
      <c r="M796" s="15"/>
      <c r="N796" s="14" t="e">
        <f>IF(AND(B796=#REF!,C796=#REF!),LOOKUP(9.99999999999999E+307,$N$2:N795)+1,"")</f>
        <v>#REF!</v>
      </c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  <c r="AE796" s="15"/>
      <c r="AF796" s="15"/>
      <c r="AG796" s="15"/>
    </row>
    <row r="797" spans="2:33" s="3" customFormat="1" ht="17.100000000000001" customHeight="1" x14ac:dyDescent="0.5">
      <c r="B797" s="36"/>
      <c r="C797" s="23"/>
      <c r="D797" s="24"/>
      <c r="E797" s="25"/>
      <c r="F797" s="25"/>
      <c r="G797" s="37"/>
      <c r="H797" s="80" t="str">
        <f t="shared" si="12"/>
        <v/>
      </c>
      <c r="J797" s="15"/>
      <c r="K797" s="15"/>
      <c r="L797" s="15"/>
      <c r="M797" s="15"/>
      <c r="N797" s="14" t="e">
        <f>IF(AND(B797=#REF!,C797=#REF!),LOOKUP(9.99999999999999E+307,$N$2:N796)+1,"")</f>
        <v>#REF!</v>
      </c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  <c r="AE797" s="15"/>
      <c r="AF797" s="15"/>
      <c r="AG797" s="15"/>
    </row>
    <row r="798" spans="2:33" s="3" customFormat="1" ht="17.100000000000001" customHeight="1" x14ac:dyDescent="0.5">
      <c r="B798" s="36"/>
      <c r="C798" s="23"/>
      <c r="D798" s="24"/>
      <c r="E798" s="25"/>
      <c r="F798" s="25"/>
      <c r="G798" s="37"/>
      <c r="H798" s="80" t="str">
        <f t="shared" si="12"/>
        <v/>
      </c>
      <c r="J798" s="15"/>
      <c r="K798" s="15"/>
      <c r="L798" s="15"/>
      <c r="M798" s="15"/>
      <c r="N798" s="14" t="e">
        <f>IF(AND(B798=#REF!,C798=#REF!),LOOKUP(9.99999999999999E+307,$N$2:N797)+1,"")</f>
        <v>#REF!</v>
      </c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  <c r="AE798" s="15"/>
      <c r="AF798" s="15"/>
      <c r="AG798" s="15"/>
    </row>
    <row r="799" spans="2:33" s="3" customFormat="1" ht="17.100000000000001" customHeight="1" x14ac:dyDescent="0.5">
      <c r="B799" s="36"/>
      <c r="C799" s="23"/>
      <c r="D799" s="24"/>
      <c r="E799" s="25"/>
      <c r="F799" s="25"/>
      <c r="G799" s="37"/>
      <c r="H799" s="80" t="str">
        <f t="shared" si="12"/>
        <v/>
      </c>
      <c r="J799" s="15"/>
      <c r="K799" s="15"/>
      <c r="L799" s="15"/>
      <c r="M799" s="15"/>
      <c r="N799" s="14" t="e">
        <f>IF(AND(B799=#REF!,C799=#REF!),LOOKUP(9.99999999999999E+307,$N$2:N798)+1,"")</f>
        <v>#REF!</v>
      </c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  <c r="AE799" s="15"/>
      <c r="AF799" s="15"/>
      <c r="AG799" s="15"/>
    </row>
    <row r="800" spans="2:33" s="3" customFormat="1" ht="17.100000000000001" customHeight="1" x14ac:dyDescent="0.5">
      <c r="B800" s="36"/>
      <c r="C800" s="23"/>
      <c r="D800" s="24"/>
      <c r="E800" s="25"/>
      <c r="F800" s="25"/>
      <c r="G800" s="37"/>
      <c r="H800" s="80" t="str">
        <f t="shared" si="12"/>
        <v/>
      </c>
      <c r="J800" s="15"/>
      <c r="K800" s="15"/>
      <c r="L800" s="15"/>
      <c r="M800" s="15"/>
      <c r="N800" s="14" t="e">
        <f>IF(AND(B800=#REF!,C800=#REF!),LOOKUP(9.99999999999999E+307,$N$2:N799)+1,"")</f>
        <v>#REF!</v>
      </c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  <c r="AE800" s="15"/>
      <c r="AF800" s="15"/>
      <c r="AG800" s="15"/>
    </row>
    <row r="801" spans="2:33" s="3" customFormat="1" ht="17.100000000000001" customHeight="1" x14ac:dyDescent="0.5">
      <c r="B801" s="36"/>
      <c r="C801" s="23"/>
      <c r="D801" s="24"/>
      <c r="E801" s="25"/>
      <c r="F801" s="25"/>
      <c r="G801" s="37"/>
      <c r="H801" s="80" t="str">
        <f t="shared" si="12"/>
        <v/>
      </c>
      <c r="J801" s="15"/>
      <c r="K801" s="15"/>
      <c r="L801" s="15"/>
      <c r="M801" s="15"/>
      <c r="N801" s="14" t="e">
        <f>IF(AND(B801=#REF!,C801=#REF!),LOOKUP(9.99999999999999E+307,$N$2:N800)+1,"")</f>
        <v>#REF!</v>
      </c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  <c r="AE801" s="15"/>
      <c r="AF801" s="15"/>
      <c r="AG801" s="15"/>
    </row>
    <row r="802" spans="2:33" s="3" customFormat="1" ht="17.100000000000001" customHeight="1" x14ac:dyDescent="0.5">
      <c r="B802" s="36"/>
      <c r="C802" s="23"/>
      <c r="D802" s="24"/>
      <c r="E802" s="25"/>
      <c r="F802" s="25"/>
      <c r="G802" s="37"/>
      <c r="H802" s="80" t="str">
        <f t="shared" si="12"/>
        <v/>
      </c>
      <c r="J802" s="15"/>
      <c r="K802" s="15"/>
      <c r="L802" s="15"/>
      <c r="M802" s="15"/>
      <c r="N802" s="14" t="e">
        <f>IF(AND(B802=#REF!,C802=#REF!),LOOKUP(9.99999999999999E+307,$N$2:N801)+1,"")</f>
        <v>#REF!</v>
      </c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  <c r="AE802" s="15"/>
      <c r="AF802" s="15"/>
      <c r="AG802" s="15"/>
    </row>
    <row r="803" spans="2:33" s="3" customFormat="1" ht="17.100000000000001" customHeight="1" x14ac:dyDescent="0.5">
      <c r="B803" s="36"/>
      <c r="C803" s="23"/>
      <c r="D803" s="24"/>
      <c r="E803" s="25"/>
      <c r="F803" s="25"/>
      <c r="G803" s="37"/>
      <c r="H803" s="80" t="str">
        <f t="shared" si="12"/>
        <v/>
      </c>
      <c r="J803" s="15"/>
      <c r="K803" s="15"/>
      <c r="L803" s="15"/>
      <c r="M803" s="15"/>
      <c r="N803" s="14" t="e">
        <f>IF(AND(B803=#REF!,C803=#REF!),LOOKUP(9.99999999999999E+307,$N$2:N802)+1,"")</f>
        <v>#REF!</v>
      </c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  <c r="AE803" s="15"/>
      <c r="AF803" s="15"/>
      <c r="AG803" s="15"/>
    </row>
    <row r="804" spans="2:33" s="3" customFormat="1" ht="17.100000000000001" customHeight="1" x14ac:dyDescent="0.5">
      <c r="B804" s="36"/>
      <c r="C804" s="23"/>
      <c r="D804" s="24"/>
      <c r="E804" s="25"/>
      <c r="F804" s="25"/>
      <c r="G804" s="37"/>
      <c r="H804" s="80" t="str">
        <f t="shared" si="12"/>
        <v/>
      </c>
      <c r="J804" s="15"/>
      <c r="K804" s="15"/>
      <c r="L804" s="15"/>
      <c r="M804" s="15"/>
      <c r="N804" s="14" t="e">
        <f>IF(AND(B804=#REF!,C804=#REF!),LOOKUP(9.99999999999999E+307,$N$2:N803)+1,"")</f>
        <v>#REF!</v>
      </c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  <c r="AE804" s="15"/>
      <c r="AF804" s="15"/>
      <c r="AG804" s="15"/>
    </row>
    <row r="805" spans="2:33" s="3" customFormat="1" ht="17.100000000000001" customHeight="1" x14ac:dyDescent="0.5">
      <c r="B805" s="36"/>
      <c r="C805" s="23"/>
      <c r="D805" s="24"/>
      <c r="E805" s="25"/>
      <c r="F805" s="25"/>
      <c r="G805" s="37"/>
      <c r="H805" s="80" t="str">
        <f t="shared" si="12"/>
        <v/>
      </c>
      <c r="J805" s="15"/>
      <c r="K805" s="15"/>
      <c r="L805" s="15"/>
      <c r="M805" s="15"/>
      <c r="N805" s="14" t="e">
        <f>IF(AND(B805=#REF!,C805=#REF!),LOOKUP(9.99999999999999E+307,$N$2:N804)+1,"")</f>
        <v>#REF!</v>
      </c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  <c r="AF805" s="15"/>
      <c r="AG805" s="15"/>
    </row>
    <row r="806" spans="2:33" s="3" customFormat="1" ht="17.100000000000001" customHeight="1" x14ac:dyDescent="0.5">
      <c r="B806" s="36"/>
      <c r="C806" s="23"/>
      <c r="D806" s="24"/>
      <c r="E806" s="25"/>
      <c r="F806" s="25"/>
      <c r="G806" s="37"/>
      <c r="H806" s="80" t="str">
        <f t="shared" si="12"/>
        <v/>
      </c>
      <c r="J806" s="15"/>
      <c r="K806" s="15"/>
      <c r="L806" s="15"/>
      <c r="M806" s="15"/>
      <c r="N806" s="14" t="e">
        <f>IF(AND(B806=#REF!,C806=#REF!),LOOKUP(9.99999999999999E+307,$N$2:N805)+1,"")</f>
        <v>#REF!</v>
      </c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  <c r="AE806" s="15"/>
      <c r="AF806" s="15"/>
      <c r="AG806" s="15"/>
    </row>
    <row r="807" spans="2:33" s="3" customFormat="1" ht="17.100000000000001" customHeight="1" x14ac:dyDescent="0.5">
      <c r="B807" s="36"/>
      <c r="C807" s="23"/>
      <c r="D807" s="24"/>
      <c r="E807" s="25"/>
      <c r="F807" s="25"/>
      <c r="G807" s="37"/>
      <c r="H807" s="80" t="str">
        <f t="shared" si="12"/>
        <v/>
      </c>
      <c r="J807" s="15"/>
      <c r="K807" s="15"/>
      <c r="L807" s="15"/>
      <c r="M807" s="15"/>
      <c r="N807" s="14" t="e">
        <f>IF(AND(B807=#REF!,C807=#REF!),LOOKUP(9.99999999999999E+307,$N$2:N806)+1,"")</f>
        <v>#REF!</v>
      </c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  <c r="AE807" s="15"/>
      <c r="AF807" s="15"/>
      <c r="AG807" s="15"/>
    </row>
    <row r="808" spans="2:33" s="3" customFormat="1" ht="17.100000000000001" customHeight="1" x14ac:dyDescent="0.5">
      <c r="B808" s="36"/>
      <c r="C808" s="23"/>
      <c r="D808" s="24"/>
      <c r="E808" s="25"/>
      <c r="F808" s="25"/>
      <c r="G808" s="37"/>
      <c r="H808" s="80" t="str">
        <f t="shared" si="12"/>
        <v/>
      </c>
      <c r="J808" s="15"/>
      <c r="K808" s="15"/>
      <c r="L808" s="15"/>
      <c r="M808" s="15"/>
      <c r="N808" s="14" t="e">
        <f>IF(AND(B808=#REF!,C808=#REF!),LOOKUP(9.99999999999999E+307,$N$2:N807)+1,"")</f>
        <v>#REF!</v>
      </c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  <c r="AE808" s="15"/>
      <c r="AF808" s="15"/>
      <c r="AG808" s="15"/>
    </row>
    <row r="809" spans="2:33" s="3" customFormat="1" ht="17.100000000000001" customHeight="1" x14ac:dyDescent="0.5">
      <c r="B809" s="36"/>
      <c r="C809" s="23"/>
      <c r="D809" s="24"/>
      <c r="E809" s="25"/>
      <c r="F809" s="25"/>
      <c r="G809" s="37"/>
      <c r="H809" s="80" t="str">
        <f t="shared" si="12"/>
        <v/>
      </c>
      <c r="J809" s="15"/>
      <c r="K809" s="15"/>
      <c r="L809" s="15"/>
      <c r="M809" s="15"/>
      <c r="N809" s="14" t="e">
        <f>IF(AND(B809=#REF!,C809=#REF!),LOOKUP(9.99999999999999E+307,$N$2:N808)+1,"")</f>
        <v>#REF!</v>
      </c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  <c r="AE809" s="15"/>
      <c r="AF809" s="15"/>
      <c r="AG809" s="15"/>
    </row>
    <row r="810" spans="2:33" s="3" customFormat="1" ht="17.100000000000001" customHeight="1" x14ac:dyDescent="0.5">
      <c r="B810" s="36"/>
      <c r="C810" s="23"/>
      <c r="D810" s="24"/>
      <c r="E810" s="25"/>
      <c r="F810" s="25"/>
      <c r="G810" s="37"/>
      <c r="H810" s="80" t="str">
        <f t="shared" si="12"/>
        <v/>
      </c>
      <c r="J810" s="15"/>
      <c r="K810" s="15"/>
      <c r="L810" s="15"/>
      <c r="M810" s="15"/>
      <c r="N810" s="14" t="e">
        <f>IF(AND(B810=#REF!,C810=#REF!),LOOKUP(9.99999999999999E+307,$N$2:N809)+1,"")</f>
        <v>#REF!</v>
      </c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  <c r="AE810" s="15"/>
      <c r="AF810" s="15"/>
      <c r="AG810" s="15"/>
    </row>
    <row r="811" spans="2:33" s="3" customFormat="1" ht="17.100000000000001" customHeight="1" x14ac:dyDescent="0.5">
      <c r="B811" s="36"/>
      <c r="C811" s="23"/>
      <c r="D811" s="24"/>
      <c r="E811" s="25"/>
      <c r="F811" s="25"/>
      <c r="G811" s="37"/>
      <c r="H811" s="80" t="str">
        <f t="shared" si="12"/>
        <v/>
      </c>
      <c r="J811" s="15"/>
      <c r="K811" s="15"/>
      <c r="L811" s="15"/>
      <c r="M811" s="15"/>
      <c r="N811" s="14" t="e">
        <f>IF(AND(B811=#REF!,C811=#REF!),LOOKUP(9.99999999999999E+307,$N$2:N810)+1,"")</f>
        <v>#REF!</v>
      </c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  <c r="AE811" s="15"/>
      <c r="AF811" s="15"/>
      <c r="AG811" s="15"/>
    </row>
    <row r="812" spans="2:33" s="3" customFormat="1" ht="17.100000000000001" customHeight="1" x14ac:dyDescent="0.5">
      <c r="B812" s="36"/>
      <c r="C812" s="23"/>
      <c r="D812" s="24"/>
      <c r="E812" s="25"/>
      <c r="F812" s="25"/>
      <c r="G812" s="37"/>
      <c r="H812" s="80" t="str">
        <f t="shared" si="12"/>
        <v/>
      </c>
      <c r="J812" s="15"/>
      <c r="K812" s="15"/>
      <c r="L812" s="15"/>
      <c r="M812" s="15"/>
      <c r="N812" s="14" t="e">
        <f>IF(AND(B812=#REF!,C812=#REF!),LOOKUP(9.99999999999999E+307,$N$2:N811)+1,"")</f>
        <v>#REF!</v>
      </c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  <c r="AE812" s="15"/>
      <c r="AF812" s="15"/>
      <c r="AG812" s="15"/>
    </row>
    <row r="813" spans="2:33" s="3" customFormat="1" ht="17.100000000000001" customHeight="1" x14ac:dyDescent="0.5">
      <c r="B813" s="36"/>
      <c r="C813" s="23"/>
      <c r="D813" s="24"/>
      <c r="E813" s="25"/>
      <c r="F813" s="25"/>
      <c r="G813" s="37"/>
      <c r="H813" s="80" t="str">
        <f t="shared" si="12"/>
        <v/>
      </c>
      <c r="J813" s="15"/>
      <c r="K813" s="15"/>
      <c r="L813" s="15"/>
      <c r="M813" s="15"/>
      <c r="N813" s="14" t="e">
        <f>IF(AND(B813=#REF!,C813=#REF!),LOOKUP(9.99999999999999E+307,$N$2:N812)+1,"")</f>
        <v>#REF!</v>
      </c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  <c r="AE813" s="15"/>
      <c r="AF813" s="15"/>
      <c r="AG813" s="15"/>
    </row>
    <row r="814" spans="2:33" s="3" customFormat="1" ht="17.100000000000001" customHeight="1" x14ac:dyDescent="0.5">
      <c r="B814" s="36"/>
      <c r="C814" s="23"/>
      <c r="D814" s="24"/>
      <c r="E814" s="25"/>
      <c r="F814" s="25"/>
      <c r="G814" s="37"/>
      <c r="H814" s="80" t="str">
        <f t="shared" si="12"/>
        <v/>
      </c>
      <c r="J814" s="15"/>
      <c r="K814" s="15"/>
      <c r="L814" s="15"/>
      <c r="M814" s="15"/>
      <c r="N814" s="14" t="e">
        <f>IF(AND(B814=#REF!,C814=#REF!),LOOKUP(9.99999999999999E+307,$N$2:N813)+1,"")</f>
        <v>#REF!</v>
      </c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  <c r="AE814" s="15"/>
      <c r="AF814" s="15"/>
      <c r="AG814" s="15"/>
    </row>
    <row r="815" spans="2:33" s="3" customFormat="1" ht="17.100000000000001" customHeight="1" x14ac:dyDescent="0.5">
      <c r="B815" s="36"/>
      <c r="C815" s="23"/>
      <c r="D815" s="24"/>
      <c r="E815" s="25"/>
      <c r="F815" s="25"/>
      <c r="G815" s="37"/>
      <c r="H815" s="80" t="str">
        <f t="shared" si="12"/>
        <v/>
      </c>
      <c r="J815" s="15"/>
      <c r="K815" s="15"/>
      <c r="L815" s="15"/>
      <c r="M815" s="15"/>
      <c r="N815" s="14" t="e">
        <f>IF(AND(B815=#REF!,C815=#REF!),LOOKUP(9.99999999999999E+307,$N$2:N814)+1,"")</f>
        <v>#REF!</v>
      </c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  <c r="AE815" s="15"/>
      <c r="AF815" s="15"/>
      <c r="AG815" s="15"/>
    </row>
    <row r="816" spans="2:33" s="3" customFormat="1" ht="17.100000000000001" customHeight="1" x14ac:dyDescent="0.5">
      <c r="B816" s="36"/>
      <c r="C816" s="23"/>
      <c r="D816" s="24"/>
      <c r="E816" s="25"/>
      <c r="F816" s="25"/>
      <c r="G816" s="37"/>
      <c r="H816" s="80" t="str">
        <f t="shared" si="12"/>
        <v/>
      </c>
      <c r="J816" s="15"/>
      <c r="K816" s="15"/>
      <c r="L816" s="15"/>
      <c r="M816" s="15"/>
      <c r="N816" s="14" t="e">
        <f>IF(AND(B816=#REF!,C816=#REF!),LOOKUP(9.99999999999999E+307,$N$2:N815)+1,"")</f>
        <v>#REF!</v>
      </c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  <c r="AE816" s="15"/>
      <c r="AF816" s="15"/>
      <c r="AG816" s="15"/>
    </row>
    <row r="817" spans="2:33" s="3" customFormat="1" ht="17.100000000000001" customHeight="1" x14ac:dyDescent="0.5">
      <c r="B817" s="36"/>
      <c r="C817" s="23"/>
      <c r="D817" s="24"/>
      <c r="E817" s="25"/>
      <c r="F817" s="25"/>
      <c r="G817" s="37"/>
      <c r="H817" s="80" t="str">
        <f t="shared" si="12"/>
        <v/>
      </c>
      <c r="J817" s="15"/>
      <c r="K817" s="15"/>
      <c r="L817" s="15"/>
      <c r="M817" s="15"/>
      <c r="N817" s="14" t="e">
        <f>IF(AND(B817=#REF!,C817=#REF!),LOOKUP(9.99999999999999E+307,$N$2:N816)+1,"")</f>
        <v>#REF!</v>
      </c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  <c r="AE817" s="15"/>
      <c r="AF817" s="15"/>
      <c r="AG817" s="15"/>
    </row>
    <row r="818" spans="2:33" s="3" customFormat="1" ht="17.100000000000001" customHeight="1" x14ac:dyDescent="0.5">
      <c r="B818" s="36"/>
      <c r="C818" s="23"/>
      <c r="D818" s="24"/>
      <c r="E818" s="25"/>
      <c r="F818" s="25"/>
      <c r="G818" s="37"/>
      <c r="H818" s="80" t="str">
        <f t="shared" si="12"/>
        <v/>
      </c>
      <c r="J818" s="15"/>
      <c r="K818" s="15"/>
      <c r="L818" s="15"/>
      <c r="M818" s="15"/>
      <c r="N818" s="14" t="e">
        <f>IF(AND(B818=#REF!,C818=#REF!),LOOKUP(9.99999999999999E+307,$N$2:N817)+1,"")</f>
        <v>#REF!</v>
      </c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  <c r="AF818" s="15"/>
      <c r="AG818" s="15"/>
    </row>
    <row r="819" spans="2:33" s="3" customFormat="1" ht="17.100000000000001" customHeight="1" x14ac:dyDescent="0.5">
      <c r="B819" s="36"/>
      <c r="C819" s="23"/>
      <c r="D819" s="24"/>
      <c r="E819" s="25"/>
      <c r="F819" s="25"/>
      <c r="G819" s="37"/>
      <c r="H819" s="80" t="str">
        <f t="shared" si="12"/>
        <v/>
      </c>
      <c r="J819" s="15"/>
      <c r="K819" s="15"/>
      <c r="L819" s="15"/>
      <c r="M819" s="15"/>
      <c r="N819" s="14" t="e">
        <f>IF(AND(B819=#REF!,C819=#REF!),LOOKUP(9.99999999999999E+307,$N$2:N818)+1,"")</f>
        <v>#REF!</v>
      </c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  <c r="AE819" s="15"/>
      <c r="AF819" s="15"/>
      <c r="AG819" s="15"/>
    </row>
    <row r="820" spans="2:33" s="3" customFormat="1" ht="17.100000000000001" customHeight="1" x14ac:dyDescent="0.5">
      <c r="B820" s="36"/>
      <c r="C820" s="23"/>
      <c r="D820" s="24"/>
      <c r="E820" s="25"/>
      <c r="F820" s="25"/>
      <c r="G820" s="37"/>
      <c r="H820" s="80" t="str">
        <f t="shared" si="12"/>
        <v/>
      </c>
      <c r="J820" s="15"/>
      <c r="K820" s="15"/>
      <c r="L820" s="15"/>
      <c r="M820" s="15"/>
      <c r="N820" s="14" t="e">
        <f>IF(AND(B820=#REF!,C820=#REF!),LOOKUP(9.99999999999999E+307,$N$2:N819)+1,"")</f>
        <v>#REF!</v>
      </c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  <c r="AE820" s="15"/>
      <c r="AF820" s="15"/>
      <c r="AG820" s="15"/>
    </row>
    <row r="821" spans="2:33" s="3" customFormat="1" ht="17.100000000000001" customHeight="1" x14ac:dyDescent="0.5">
      <c r="B821" s="36"/>
      <c r="C821" s="23"/>
      <c r="D821" s="24"/>
      <c r="E821" s="25"/>
      <c r="F821" s="25"/>
      <c r="G821" s="37"/>
      <c r="H821" s="80" t="str">
        <f t="shared" si="12"/>
        <v/>
      </c>
      <c r="J821" s="15"/>
      <c r="K821" s="15"/>
      <c r="L821" s="15"/>
      <c r="M821" s="15"/>
      <c r="N821" s="14" t="e">
        <f>IF(AND(B821=#REF!,C821=#REF!),LOOKUP(9.99999999999999E+307,$N$2:N820)+1,"")</f>
        <v>#REF!</v>
      </c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  <c r="AE821" s="15"/>
      <c r="AF821" s="15"/>
      <c r="AG821" s="15"/>
    </row>
    <row r="822" spans="2:33" s="3" customFormat="1" ht="17.100000000000001" customHeight="1" x14ac:dyDescent="0.5">
      <c r="B822" s="36"/>
      <c r="C822" s="23"/>
      <c r="D822" s="24"/>
      <c r="E822" s="25"/>
      <c r="F822" s="25"/>
      <c r="G822" s="37"/>
      <c r="H822" s="80" t="str">
        <f t="shared" si="12"/>
        <v/>
      </c>
      <c r="J822" s="15"/>
      <c r="K822" s="15"/>
      <c r="L822" s="15"/>
      <c r="M822" s="15"/>
      <c r="N822" s="14" t="e">
        <f>IF(AND(B822=#REF!,C822=#REF!),LOOKUP(9.99999999999999E+307,$N$2:N821)+1,"")</f>
        <v>#REF!</v>
      </c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  <c r="AE822" s="15"/>
      <c r="AF822" s="15"/>
      <c r="AG822" s="15"/>
    </row>
    <row r="823" spans="2:33" s="3" customFormat="1" ht="17.100000000000001" customHeight="1" x14ac:dyDescent="0.5">
      <c r="B823" s="36"/>
      <c r="C823" s="23"/>
      <c r="D823" s="24"/>
      <c r="E823" s="25"/>
      <c r="F823" s="25"/>
      <c r="G823" s="37"/>
      <c r="H823" s="80" t="str">
        <f t="shared" si="12"/>
        <v/>
      </c>
      <c r="J823" s="15"/>
      <c r="K823" s="15"/>
      <c r="L823" s="15"/>
      <c r="M823" s="15"/>
      <c r="N823" s="14" t="e">
        <f>IF(AND(B823=#REF!,C823=#REF!),LOOKUP(9.99999999999999E+307,$N$2:N822)+1,"")</f>
        <v>#REF!</v>
      </c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  <c r="AE823" s="15"/>
      <c r="AF823" s="15"/>
      <c r="AG823" s="15"/>
    </row>
    <row r="824" spans="2:33" s="3" customFormat="1" ht="17.100000000000001" customHeight="1" x14ac:dyDescent="0.5">
      <c r="B824" s="36"/>
      <c r="C824" s="23"/>
      <c r="D824" s="24"/>
      <c r="E824" s="25"/>
      <c r="F824" s="25"/>
      <c r="G824" s="37"/>
      <c r="H824" s="80" t="str">
        <f t="shared" si="12"/>
        <v/>
      </c>
      <c r="J824" s="15"/>
      <c r="K824" s="15"/>
      <c r="L824" s="15"/>
      <c r="M824" s="15"/>
      <c r="N824" s="14" t="e">
        <f>IF(AND(B824=#REF!,C824=#REF!),LOOKUP(9.99999999999999E+307,$N$2:N823)+1,"")</f>
        <v>#REF!</v>
      </c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  <c r="AE824" s="15"/>
      <c r="AF824" s="15"/>
      <c r="AG824" s="15"/>
    </row>
    <row r="825" spans="2:33" s="3" customFormat="1" ht="17.100000000000001" customHeight="1" x14ac:dyDescent="0.5">
      <c r="B825" s="36"/>
      <c r="C825" s="23"/>
      <c r="D825" s="24"/>
      <c r="E825" s="25"/>
      <c r="F825" s="25"/>
      <c r="G825" s="37"/>
      <c r="H825" s="80" t="str">
        <f t="shared" si="12"/>
        <v/>
      </c>
      <c r="J825" s="15"/>
      <c r="K825" s="15"/>
      <c r="L825" s="15"/>
      <c r="M825" s="15"/>
      <c r="N825" s="14" t="e">
        <f>IF(AND(B825=#REF!,C825=#REF!),LOOKUP(9.99999999999999E+307,$N$2:N824)+1,"")</f>
        <v>#REF!</v>
      </c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  <c r="AE825" s="15"/>
      <c r="AF825" s="15"/>
      <c r="AG825" s="15"/>
    </row>
    <row r="826" spans="2:33" s="3" customFormat="1" ht="17.100000000000001" customHeight="1" x14ac:dyDescent="0.5">
      <c r="B826" s="36"/>
      <c r="C826" s="23"/>
      <c r="D826" s="24"/>
      <c r="E826" s="25"/>
      <c r="F826" s="25"/>
      <c r="G826" s="37"/>
      <c r="H826" s="80" t="str">
        <f t="shared" si="12"/>
        <v/>
      </c>
      <c r="J826" s="15"/>
      <c r="K826" s="15"/>
      <c r="L826" s="15"/>
      <c r="M826" s="15"/>
      <c r="N826" s="14" t="e">
        <f>IF(AND(B826=#REF!,C826=#REF!),LOOKUP(9.99999999999999E+307,$N$2:N825)+1,"")</f>
        <v>#REF!</v>
      </c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  <c r="AE826" s="15"/>
      <c r="AF826" s="15"/>
      <c r="AG826" s="15"/>
    </row>
    <row r="827" spans="2:33" s="3" customFormat="1" ht="17.100000000000001" customHeight="1" x14ac:dyDescent="0.5">
      <c r="B827" s="36"/>
      <c r="C827" s="23"/>
      <c r="D827" s="24"/>
      <c r="E827" s="25"/>
      <c r="F827" s="25"/>
      <c r="G827" s="37"/>
      <c r="H827" s="80" t="str">
        <f t="shared" si="12"/>
        <v/>
      </c>
      <c r="J827" s="15"/>
      <c r="K827" s="15"/>
      <c r="L827" s="15"/>
      <c r="M827" s="15"/>
      <c r="N827" s="14" t="e">
        <f>IF(AND(B827=#REF!,C827=#REF!),LOOKUP(9.99999999999999E+307,$N$2:N826)+1,"")</f>
        <v>#REF!</v>
      </c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  <c r="AE827" s="15"/>
      <c r="AF827" s="15"/>
      <c r="AG827" s="15"/>
    </row>
    <row r="828" spans="2:33" s="3" customFormat="1" ht="17.100000000000001" customHeight="1" x14ac:dyDescent="0.5">
      <c r="B828" s="36"/>
      <c r="C828" s="23"/>
      <c r="D828" s="24"/>
      <c r="E828" s="25"/>
      <c r="F828" s="25"/>
      <c r="G828" s="37"/>
      <c r="H828" s="80" t="str">
        <f t="shared" si="12"/>
        <v/>
      </c>
      <c r="J828" s="15"/>
      <c r="K828" s="15"/>
      <c r="L828" s="15"/>
      <c r="M828" s="15"/>
      <c r="N828" s="14" t="e">
        <f>IF(AND(B828=#REF!,C828=#REF!),LOOKUP(9.99999999999999E+307,$N$2:N827)+1,"")</f>
        <v>#REF!</v>
      </c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  <c r="AE828" s="15"/>
      <c r="AF828" s="15"/>
      <c r="AG828" s="15"/>
    </row>
    <row r="829" spans="2:33" s="3" customFormat="1" ht="17.100000000000001" customHeight="1" x14ac:dyDescent="0.5">
      <c r="B829" s="36"/>
      <c r="C829" s="23"/>
      <c r="D829" s="24"/>
      <c r="E829" s="25"/>
      <c r="F829" s="25"/>
      <c r="G829" s="37"/>
      <c r="H829" s="80" t="str">
        <f t="shared" si="12"/>
        <v/>
      </c>
      <c r="J829" s="15"/>
      <c r="K829" s="15"/>
      <c r="L829" s="15"/>
      <c r="M829" s="15"/>
      <c r="N829" s="14" t="e">
        <f>IF(AND(B829=#REF!,C829=#REF!),LOOKUP(9.99999999999999E+307,$N$2:N828)+1,"")</f>
        <v>#REF!</v>
      </c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  <c r="AE829" s="15"/>
      <c r="AF829" s="15"/>
      <c r="AG829" s="15"/>
    </row>
    <row r="830" spans="2:33" s="3" customFormat="1" ht="17.100000000000001" customHeight="1" x14ac:dyDescent="0.5">
      <c r="B830" s="36"/>
      <c r="C830" s="23"/>
      <c r="D830" s="24"/>
      <c r="E830" s="25"/>
      <c r="F830" s="25"/>
      <c r="G830" s="37"/>
      <c r="H830" s="80" t="str">
        <f t="shared" si="12"/>
        <v/>
      </c>
      <c r="J830" s="15"/>
      <c r="K830" s="15"/>
      <c r="L830" s="15"/>
      <c r="M830" s="15"/>
      <c r="N830" s="14" t="e">
        <f>IF(AND(B830=#REF!,C830=#REF!),LOOKUP(9.99999999999999E+307,$N$2:N829)+1,"")</f>
        <v>#REF!</v>
      </c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  <c r="AE830" s="15"/>
      <c r="AF830" s="15"/>
      <c r="AG830" s="15"/>
    </row>
    <row r="831" spans="2:33" s="3" customFormat="1" ht="17.100000000000001" customHeight="1" x14ac:dyDescent="0.5">
      <c r="B831" s="36"/>
      <c r="C831" s="23"/>
      <c r="D831" s="24"/>
      <c r="E831" s="25"/>
      <c r="F831" s="25"/>
      <c r="G831" s="37"/>
      <c r="H831" s="80" t="str">
        <f t="shared" si="12"/>
        <v/>
      </c>
      <c r="J831" s="15"/>
      <c r="K831" s="15"/>
      <c r="L831" s="15"/>
      <c r="M831" s="15"/>
      <c r="N831" s="14" t="e">
        <f>IF(AND(B831=#REF!,C831=#REF!),LOOKUP(9.99999999999999E+307,$N$2:N830)+1,"")</f>
        <v>#REF!</v>
      </c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  <c r="AE831" s="15"/>
      <c r="AF831" s="15"/>
      <c r="AG831" s="15"/>
    </row>
    <row r="832" spans="2:33" s="3" customFormat="1" ht="17.100000000000001" customHeight="1" x14ac:dyDescent="0.5">
      <c r="B832" s="36"/>
      <c r="C832" s="23"/>
      <c r="D832" s="24"/>
      <c r="E832" s="25"/>
      <c r="F832" s="25"/>
      <c r="G832" s="37"/>
      <c r="H832" s="80" t="str">
        <f t="shared" si="12"/>
        <v/>
      </c>
      <c r="J832" s="15"/>
      <c r="K832" s="15"/>
      <c r="L832" s="15"/>
      <c r="M832" s="15"/>
      <c r="N832" s="14" t="e">
        <f>IF(AND(B832=#REF!,C832=#REF!),LOOKUP(9.99999999999999E+307,$N$2:N831)+1,"")</f>
        <v>#REF!</v>
      </c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  <c r="AE832" s="15"/>
      <c r="AF832" s="15"/>
      <c r="AG832" s="15"/>
    </row>
    <row r="833" spans="2:34" s="3" customFormat="1" ht="17.100000000000001" customHeight="1" x14ac:dyDescent="0.5">
      <c r="B833" s="36"/>
      <c r="C833" s="23"/>
      <c r="D833" s="24"/>
      <c r="E833" s="25"/>
      <c r="F833" s="25"/>
      <c r="G833" s="37"/>
      <c r="H833" s="80" t="str">
        <f t="shared" si="12"/>
        <v/>
      </c>
      <c r="J833" s="15"/>
      <c r="K833" s="15"/>
      <c r="L833" s="15"/>
      <c r="M833" s="15"/>
      <c r="N833" s="14" t="e">
        <f>IF(AND(B833=#REF!,C833=#REF!),LOOKUP(9.99999999999999E+307,$N$2:N832)+1,"")</f>
        <v>#REF!</v>
      </c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  <c r="AE833" s="15"/>
      <c r="AF833" s="15"/>
      <c r="AG833" s="15"/>
    </row>
    <row r="834" spans="2:34" s="3" customFormat="1" ht="17.100000000000001" customHeight="1" x14ac:dyDescent="0.5">
      <c r="B834" s="36"/>
      <c r="C834" s="23"/>
      <c r="D834" s="24"/>
      <c r="E834" s="25"/>
      <c r="F834" s="25"/>
      <c r="G834" s="37"/>
      <c r="H834" s="80" t="str">
        <f t="shared" si="12"/>
        <v/>
      </c>
      <c r="J834" s="15"/>
      <c r="K834" s="15"/>
      <c r="L834" s="15"/>
      <c r="M834" s="15"/>
      <c r="N834" s="14" t="e">
        <f>IF(AND(B834=#REF!,C834=#REF!),LOOKUP(9.99999999999999E+307,$N$2:N833)+1,"")</f>
        <v>#REF!</v>
      </c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  <c r="AE834" s="15"/>
      <c r="AF834" s="15"/>
      <c r="AG834" s="15"/>
    </row>
    <row r="835" spans="2:34" s="3" customFormat="1" ht="17.100000000000001" customHeight="1" x14ac:dyDescent="0.5">
      <c r="B835" s="36"/>
      <c r="C835" s="23"/>
      <c r="D835" s="24"/>
      <c r="E835" s="25"/>
      <c r="F835" s="25"/>
      <c r="G835" s="37"/>
      <c r="H835" s="80" t="str">
        <f t="shared" si="12"/>
        <v/>
      </c>
      <c r="J835" s="15"/>
      <c r="K835" s="15"/>
      <c r="L835" s="15"/>
      <c r="M835" s="15"/>
      <c r="N835" s="14" t="e">
        <f>IF(AND(B835=#REF!,C835=#REF!),LOOKUP(9.99999999999999E+307,$N$2:N834)+1,"")</f>
        <v>#REF!</v>
      </c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  <c r="AE835" s="15"/>
      <c r="AF835" s="15"/>
      <c r="AG835" s="15"/>
    </row>
    <row r="836" spans="2:34" s="3" customFormat="1" ht="17.100000000000001" customHeight="1" x14ac:dyDescent="0.5">
      <c r="B836" s="36"/>
      <c r="C836" s="23"/>
      <c r="D836" s="24"/>
      <c r="E836" s="25"/>
      <c r="F836" s="25"/>
      <c r="G836" s="37"/>
      <c r="H836" s="80" t="str">
        <f t="shared" ref="H836:H899" si="13">IF(E836="","",IF(E836="เด็กชาย","M",IF(E836="นาย","M","W")))</f>
        <v/>
      </c>
      <c r="J836" s="15"/>
      <c r="K836" s="15"/>
      <c r="L836" s="15"/>
      <c r="M836" s="15"/>
      <c r="N836" s="14" t="e">
        <f>IF(AND(B836=#REF!,C836=#REF!),LOOKUP(9.99999999999999E+307,$N$2:N835)+1,"")</f>
        <v>#REF!</v>
      </c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  <c r="AE836" s="15"/>
      <c r="AF836" s="15"/>
      <c r="AG836" s="15"/>
    </row>
    <row r="837" spans="2:34" s="3" customFormat="1" ht="17.100000000000001" customHeight="1" x14ac:dyDescent="0.5">
      <c r="B837" s="36"/>
      <c r="C837" s="23"/>
      <c r="D837" s="24"/>
      <c r="E837" s="25"/>
      <c r="F837" s="25"/>
      <c r="G837" s="37"/>
      <c r="H837" s="80" t="str">
        <f t="shared" si="13"/>
        <v/>
      </c>
      <c r="J837" s="15"/>
      <c r="K837" s="15"/>
      <c r="L837" s="15"/>
      <c r="M837" s="15"/>
      <c r="N837" s="14" t="e">
        <f>IF(AND(B837=#REF!,C837=#REF!),LOOKUP(9.99999999999999E+307,$N$2:N836)+1,"")</f>
        <v>#REF!</v>
      </c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  <c r="AE837" s="15"/>
      <c r="AF837" s="15"/>
      <c r="AG837" s="15"/>
    </row>
    <row r="838" spans="2:34" s="3" customFormat="1" ht="17.100000000000001" customHeight="1" x14ac:dyDescent="0.5">
      <c r="B838" s="36"/>
      <c r="C838" s="23"/>
      <c r="D838" s="24"/>
      <c r="E838" s="25"/>
      <c r="F838" s="25"/>
      <c r="G838" s="37"/>
      <c r="H838" s="80" t="str">
        <f t="shared" si="13"/>
        <v/>
      </c>
      <c r="J838" s="15"/>
      <c r="K838" s="15"/>
      <c r="L838" s="15"/>
      <c r="M838" s="15"/>
      <c r="N838" s="14" t="e">
        <f>IF(AND(B838=#REF!,C838=#REF!),LOOKUP(9.99999999999999E+307,$N$2:N837)+1,"")</f>
        <v>#REF!</v>
      </c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  <c r="AE838" s="15"/>
      <c r="AF838" s="15"/>
      <c r="AG838" s="15"/>
    </row>
    <row r="839" spans="2:34" s="3" customFormat="1" ht="17.100000000000001" customHeight="1" x14ac:dyDescent="0.5">
      <c r="B839" s="36"/>
      <c r="C839" s="23"/>
      <c r="D839" s="24"/>
      <c r="E839" s="25"/>
      <c r="F839" s="25"/>
      <c r="G839" s="37"/>
      <c r="H839" s="80" t="str">
        <f t="shared" si="13"/>
        <v/>
      </c>
      <c r="J839" s="15"/>
      <c r="K839" s="15"/>
      <c r="L839" s="15"/>
      <c r="M839" s="15"/>
      <c r="N839" s="14" t="e">
        <f>IF(AND(B839=#REF!,C839=#REF!),LOOKUP(9.99999999999999E+307,$N$2:N838)+1,"")</f>
        <v>#REF!</v>
      </c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  <c r="AE839" s="15"/>
      <c r="AF839" s="15"/>
      <c r="AG839" s="15"/>
    </row>
    <row r="840" spans="2:34" s="3" customFormat="1" ht="17.100000000000001" customHeight="1" x14ac:dyDescent="0.5">
      <c r="B840" s="36"/>
      <c r="C840" s="23"/>
      <c r="D840" s="24"/>
      <c r="E840" s="25"/>
      <c r="F840" s="25"/>
      <c r="G840" s="37"/>
      <c r="H840" s="80" t="str">
        <f t="shared" si="13"/>
        <v/>
      </c>
      <c r="J840" s="15"/>
      <c r="K840" s="15"/>
      <c r="L840" s="15"/>
      <c r="M840" s="15"/>
      <c r="N840" s="14" t="e">
        <f>IF(AND(B840=#REF!,C840=#REF!),LOOKUP(9.99999999999999E+307,$N$2:N839)+1,"")</f>
        <v>#REF!</v>
      </c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  <c r="AE840" s="15"/>
      <c r="AF840" s="15"/>
      <c r="AG840" s="15"/>
    </row>
    <row r="841" spans="2:34" s="3" customFormat="1" ht="17.100000000000001" customHeight="1" x14ac:dyDescent="0.5">
      <c r="B841" s="36"/>
      <c r="C841" s="23"/>
      <c r="D841" s="24"/>
      <c r="E841" s="25"/>
      <c r="F841" s="25"/>
      <c r="G841" s="37"/>
      <c r="H841" s="80" t="str">
        <f t="shared" si="13"/>
        <v/>
      </c>
      <c r="J841" s="15"/>
      <c r="K841" s="15"/>
      <c r="L841" s="15"/>
      <c r="M841" s="15"/>
      <c r="N841" s="14" t="e">
        <f>IF(AND(B841=#REF!,C841=#REF!),LOOKUP(9.99999999999999E+307,$N$2:N840)+1,"")</f>
        <v>#REF!</v>
      </c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  <c r="AE841" s="15"/>
      <c r="AF841" s="15"/>
      <c r="AG841" s="15"/>
    </row>
    <row r="842" spans="2:34" s="3" customFormat="1" ht="17.100000000000001" customHeight="1" x14ac:dyDescent="0.5">
      <c r="B842" s="36"/>
      <c r="C842" s="23"/>
      <c r="D842" s="24"/>
      <c r="E842" s="25"/>
      <c r="F842" s="25"/>
      <c r="G842" s="37"/>
      <c r="H842" s="80" t="str">
        <f t="shared" si="13"/>
        <v/>
      </c>
      <c r="J842" s="15"/>
      <c r="K842" s="15"/>
      <c r="L842" s="15"/>
      <c r="M842" s="15"/>
      <c r="N842" s="14" t="e">
        <f>IF(AND(B842=#REF!,C842=#REF!),LOOKUP(9.99999999999999E+307,$N$2:N841)+1,"")</f>
        <v>#REF!</v>
      </c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  <c r="AE842" s="15"/>
      <c r="AF842" s="15"/>
      <c r="AG842" s="15"/>
    </row>
    <row r="843" spans="2:34" s="3" customFormat="1" ht="17.100000000000001" customHeight="1" x14ac:dyDescent="0.5">
      <c r="B843" s="36"/>
      <c r="C843" s="23"/>
      <c r="D843" s="24"/>
      <c r="E843" s="25"/>
      <c r="F843" s="25"/>
      <c r="G843" s="37"/>
      <c r="H843" s="80" t="str">
        <f t="shared" si="13"/>
        <v/>
      </c>
      <c r="J843" s="15"/>
      <c r="K843" s="15"/>
      <c r="L843" s="15"/>
      <c r="M843" s="15"/>
      <c r="N843" s="14" t="e">
        <f>IF(AND(B843=#REF!,C843=#REF!),LOOKUP(9.99999999999999E+307,$N$2:N842)+1,"")</f>
        <v>#REF!</v>
      </c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  <c r="AE843" s="15"/>
      <c r="AF843" s="15"/>
      <c r="AG843" s="15"/>
    </row>
    <row r="844" spans="2:34" s="3" customFormat="1" ht="17.100000000000001" customHeight="1" x14ac:dyDescent="0.5">
      <c r="B844" s="36"/>
      <c r="C844" s="23"/>
      <c r="D844" s="24"/>
      <c r="E844" s="25"/>
      <c r="F844" s="25"/>
      <c r="G844" s="37"/>
      <c r="H844" s="80" t="str">
        <f t="shared" si="13"/>
        <v/>
      </c>
      <c r="J844" s="15"/>
      <c r="K844" s="15"/>
      <c r="L844" s="15"/>
      <c r="M844" s="15"/>
      <c r="N844" s="14" t="e">
        <f>IF(AND(B844=#REF!,C844=#REF!),LOOKUP(9.99999999999999E+307,$N$2:N843)+1,"")</f>
        <v>#REF!</v>
      </c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  <c r="AE844" s="15"/>
      <c r="AF844" s="15"/>
      <c r="AG844" s="15"/>
    </row>
    <row r="845" spans="2:34" ht="20.100000000000001" customHeight="1" x14ac:dyDescent="0.2">
      <c r="B845" s="38"/>
      <c r="C845" s="27"/>
      <c r="D845" s="28"/>
      <c r="E845" s="25"/>
      <c r="F845" s="25"/>
      <c r="G845" s="37"/>
      <c r="H845" s="80" t="str">
        <f t="shared" si="13"/>
        <v/>
      </c>
      <c r="N845" s="5" t="e">
        <f>IF(AND(B845=#REF!,C845=#REF!),LOOKUP(9.99999999999999E+307,$N$2:N844)+1,"")</f>
        <v>#REF!</v>
      </c>
      <c r="AH845" s="3"/>
    </row>
    <row r="846" spans="2:34" ht="20.100000000000001" customHeight="1" x14ac:dyDescent="0.2">
      <c r="B846" s="38"/>
      <c r="C846" s="27"/>
      <c r="D846" s="28"/>
      <c r="E846" s="25"/>
      <c r="F846" s="25"/>
      <c r="G846" s="37"/>
      <c r="H846" s="80" t="str">
        <f t="shared" si="13"/>
        <v/>
      </c>
      <c r="N846" s="5" t="e">
        <f>IF(AND(B846=#REF!,C846=#REF!),LOOKUP(9.99999999999999E+307,$N$2:N845)+1,"")</f>
        <v>#REF!</v>
      </c>
      <c r="AH846" s="3"/>
    </row>
    <row r="847" spans="2:34" ht="20.100000000000001" customHeight="1" x14ac:dyDescent="0.2">
      <c r="B847" s="38"/>
      <c r="C847" s="27"/>
      <c r="D847" s="28"/>
      <c r="E847" s="25"/>
      <c r="F847" s="25"/>
      <c r="G847" s="37"/>
      <c r="H847" s="80" t="str">
        <f t="shared" si="13"/>
        <v/>
      </c>
      <c r="N847" s="5" t="e">
        <f>IF(AND(B847=#REF!,C847=#REF!),LOOKUP(9.99999999999999E+307,$N$2:N846)+1,"")</f>
        <v>#REF!</v>
      </c>
      <c r="AH847" s="3"/>
    </row>
    <row r="848" spans="2:34" ht="20.100000000000001" customHeight="1" x14ac:dyDescent="0.2">
      <c r="B848" s="38"/>
      <c r="C848" s="27"/>
      <c r="D848" s="28"/>
      <c r="E848" s="25"/>
      <c r="F848" s="25"/>
      <c r="G848" s="37"/>
      <c r="H848" s="80" t="str">
        <f t="shared" si="13"/>
        <v/>
      </c>
      <c r="N848" s="5" t="e">
        <f>IF(AND(B848=#REF!,C848=#REF!),LOOKUP(9.99999999999999E+307,$N$2:N847)+1,"")</f>
        <v>#REF!</v>
      </c>
      <c r="AH848" s="3"/>
    </row>
    <row r="849" spans="2:34" ht="20.100000000000001" customHeight="1" x14ac:dyDescent="0.2">
      <c r="B849" s="38"/>
      <c r="C849" s="27"/>
      <c r="D849" s="28"/>
      <c r="E849" s="25"/>
      <c r="F849" s="25"/>
      <c r="G849" s="37"/>
      <c r="H849" s="80" t="str">
        <f t="shared" si="13"/>
        <v/>
      </c>
      <c r="N849" s="5" t="e">
        <f>IF(AND(B849=#REF!,C849=#REF!),LOOKUP(9.99999999999999E+307,$N$2:N848)+1,"")</f>
        <v>#REF!</v>
      </c>
      <c r="AH849" s="3"/>
    </row>
    <row r="850" spans="2:34" ht="20.100000000000001" customHeight="1" x14ac:dyDescent="0.2">
      <c r="B850" s="38"/>
      <c r="C850" s="27"/>
      <c r="D850" s="28"/>
      <c r="E850" s="25"/>
      <c r="F850" s="25"/>
      <c r="G850" s="37"/>
      <c r="H850" s="80" t="str">
        <f t="shared" si="13"/>
        <v/>
      </c>
      <c r="N850" s="5" t="e">
        <f>IF(AND(B850=#REF!,C850=#REF!),LOOKUP(9.99999999999999E+307,$N$2:N849)+1,"")</f>
        <v>#REF!</v>
      </c>
      <c r="AH850" s="3"/>
    </row>
    <row r="851" spans="2:34" ht="20.100000000000001" customHeight="1" x14ac:dyDescent="0.2">
      <c r="B851" s="38"/>
      <c r="C851" s="27"/>
      <c r="D851" s="28"/>
      <c r="E851" s="25"/>
      <c r="F851" s="25"/>
      <c r="G851" s="37"/>
      <c r="H851" s="80" t="str">
        <f t="shared" si="13"/>
        <v/>
      </c>
      <c r="N851" s="5" t="e">
        <f>IF(AND(B851=#REF!,C851=#REF!),LOOKUP(9.99999999999999E+307,$N$2:N850)+1,"")</f>
        <v>#REF!</v>
      </c>
      <c r="AH851" s="3"/>
    </row>
    <row r="852" spans="2:34" ht="20.100000000000001" customHeight="1" x14ac:dyDescent="0.2">
      <c r="B852" s="38"/>
      <c r="C852" s="27"/>
      <c r="D852" s="28"/>
      <c r="E852" s="25"/>
      <c r="F852" s="25"/>
      <c r="G852" s="37"/>
      <c r="H852" s="80" t="str">
        <f t="shared" si="13"/>
        <v/>
      </c>
      <c r="N852" s="5" t="e">
        <f>IF(AND(B852=#REF!,C852=#REF!),LOOKUP(9.99999999999999E+307,$N$2:N851)+1,"")</f>
        <v>#REF!</v>
      </c>
      <c r="AH852" s="3"/>
    </row>
    <row r="853" spans="2:34" ht="20.100000000000001" customHeight="1" x14ac:dyDescent="0.2">
      <c r="B853" s="38"/>
      <c r="C853" s="27"/>
      <c r="D853" s="28"/>
      <c r="E853" s="25"/>
      <c r="F853" s="25"/>
      <c r="G853" s="37"/>
      <c r="H853" s="80" t="str">
        <f t="shared" si="13"/>
        <v/>
      </c>
      <c r="N853" s="5" t="e">
        <f>IF(AND(B853=#REF!,C853=#REF!),LOOKUP(9.99999999999999E+307,$N$2:N852)+1,"")</f>
        <v>#REF!</v>
      </c>
      <c r="AH853" s="3"/>
    </row>
    <row r="854" spans="2:34" ht="20.100000000000001" customHeight="1" x14ac:dyDescent="0.2">
      <c r="B854" s="38"/>
      <c r="C854" s="27"/>
      <c r="D854" s="28"/>
      <c r="E854" s="25"/>
      <c r="F854" s="25"/>
      <c r="G854" s="37"/>
      <c r="H854" s="80" t="str">
        <f t="shared" si="13"/>
        <v/>
      </c>
      <c r="N854" s="5" t="e">
        <f>IF(AND(B854=#REF!,C854=#REF!),LOOKUP(9.99999999999999E+307,$N$2:N853)+1,"")</f>
        <v>#REF!</v>
      </c>
      <c r="AH854" s="3"/>
    </row>
    <row r="855" spans="2:34" ht="20.100000000000001" customHeight="1" x14ac:dyDescent="0.2">
      <c r="B855" s="38"/>
      <c r="C855" s="27"/>
      <c r="D855" s="28"/>
      <c r="E855" s="25"/>
      <c r="F855" s="25"/>
      <c r="G855" s="37"/>
      <c r="H855" s="80" t="str">
        <f t="shared" si="13"/>
        <v/>
      </c>
      <c r="N855" s="5" t="e">
        <f>IF(AND(B855=#REF!,C855=#REF!),LOOKUP(9.99999999999999E+307,$N$2:N854)+1,"")</f>
        <v>#REF!</v>
      </c>
      <c r="AH855" s="3"/>
    </row>
    <row r="856" spans="2:34" ht="20.100000000000001" customHeight="1" x14ac:dyDescent="0.2">
      <c r="B856" s="38"/>
      <c r="C856" s="27"/>
      <c r="D856" s="28"/>
      <c r="E856" s="25"/>
      <c r="F856" s="25"/>
      <c r="G856" s="37"/>
      <c r="H856" s="80" t="str">
        <f t="shared" si="13"/>
        <v/>
      </c>
      <c r="N856" s="5" t="e">
        <f>IF(AND(B856=#REF!,C856=#REF!),LOOKUP(9.99999999999999E+307,$N$2:N855)+1,"")</f>
        <v>#REF!</v>
      </c>
      <c r="AH856" s="3"/>
    </row>
    <row r="857" spans="2:34" ht="20.100000000000001" customHeight="1" x14ac:dyDescent="0.2">
      <c r="B857" s="38"/>
      <c r="C857" s="27"/>
      <c r="D857" s="28"/>
      <c r="E857" s="25"/>
      <c r="F857" s="25"/>
      <c r="G857" s="37"/>
      <c r="H857" s="80" t="str">
        <f t="shared" si="13"/>
        <v/>
      </c>
      <c r="N857" s="5" t="e">
        <f>IF(AND(B857=#REF!,C857=#REF!),LOOKUP(9.99999999999999E+307,$N$2:N856)+1,"")</f>
        <v>#REF!</v>
      </c>
      <c r="AH857" s="3"/>
    </row>
    <row r="858" spans="2:34" ht="20.100000000000001" customHeight="1" x14ac:dyDescent="0.2">
      <c r="B858" s="38"/>
      <c r="C858" s="27"/>
      <c r="D858" s="28"/>
      <c r="E858" s="25"/>
      <c r="F858" s="25"/>
      <c r="G858" s="37"/>
      <c r="H858" s="80" t="str">
        <f t="shared" si="13"/>
        <v/>
      </c>
      <c r="N858" s="5" t="e">
        <f>IF(AND(B858=#REF!,C858=#REF!),LOOKUP(9.99999999999999E+307,$N$2:N857)+1,"")</f>
        <v>#REF!</v>
      </c>
      <c r="AH858" s="3"/>
    </row>
    <row r="859" spans="2:34" ht="20.100000000000001" customHeight="1" x14ac:dyDescent="0.2">
      <c r="B859" s="38"/>
      <c r="C859" s="27"/>
      <c r="D859" s="28"/>
      <c r="E859" s="25"/>
      <c r="F859" s="25"/>
      <c r="G859" s="37"/>
      <c r="H859" s="80" t="str">
        <f t="shared" si="13"/>
        <v/>
      </c>
      <c r="N859" s="5" t="e">
        <f>IF(AND(B859=#REF!,C859=#REF!),LOOKUP(9.99999999999999E+307,$N$2:N858)+1,"")</f>
        <v>#REF!</v>
      </c>
      <c r="AH859" s="3"/>
    </row>
    <row r="860" spans="2:34" ht="20.100000000000001" customHeight="1" x14ac:dyDescent="0.2">
      <c r="B860" s="38"/>
      <c r="C860" s="27"/>
      <c r="D860" s="28"/>
      <c r="E860" s="25"/>
      <c r="F860" s="25"/>
      <c r="G860" s="37"/>
      <c r="H860" s="80" t="str">
        <f t="shared" si="13"/>
        <v/>
      </c>
      <c r="N860" s="5" t="e">
        <f>IF(AND(B860=#REF!,C860=#REF!),LOOKUP(9.99999999999999E+307,$N$2:N859)+1,"")</f>
        <v>#REF!</v>
      </c>
      <c r="AH860" s="3"/>
    </row>
    <row r="861" spans="2:34" ht="20.100000000000001" customHeight="1" x14ac:dyDescent="0.2">
      <c r="B861" s="38"/>
      <c r="C861" s="27"/>
      <c r="D861" s="28"/>
      <c r="E861" s="25"/>
      <c r="F861" s="25"/>
      <c r="G861" s="37"/>
      <c r="H861" s="80" t="str">
        <f t="shared" si="13"/>
        <v/>
      </c>
      <c r="N861" s="5" t="e">
        <f>IF(AND(B861=#REF!,C861=#REF!),LOOKUP(9.99999999999999E+307,$N$2:N860)+1,"")</f>
        <v>#REF!</v>
      </c>
      <c r="AH861" s="3"/>
    </row>
    <row r="862" spans="2:34" ht="20.100000000000001" customHeight="1" x14ac:dyDescent="0.2">
      <c r="B862" s="38"/>
      <c r="C862" s="27"/>
      <c r="D862" s="28"/>
      <c r="E862" s="25"/>
      <c r="F862" s="25"/>
      <c r="G862" s="37"/>
      <c r="H862" s="80" t="str">
        <f t="shared" si="13"/>
        <v/>
      </c>
      <c r="N862" s="5" t="e">
        <f>IF(AND(B862=#REF!,C862=#REF!),LOOKUP(9.99999999999999E+307,$N$2:N861)+1,"")</f>
        <v>#REF!</v>
      </c>
      <c r="AH862" s="3"/>
    </row>
    <row r="863" spans="2:34" ht="20.100000000000001" customHeight="1" x14ac:dyDescent="0.2">
      <c r="B863" s="38"/>
      <c r="C863" s="27"/>
      <c r="D863" s="28"/>
      <c r="E863" s="25"/>
      <c r="F863" s="25"/>
      <c r="G863" s="37"/>
      <c r="H863" s="80" t="str">
        <f t="shared" si="13"/>
        <v/>
      </c>
      <c r="N863" s="5" t="e">
        <f>IF(AND(B863=#REF!,C863=#REF!),LOOKUP(9.99999999999999E+307,$N$2:N862)+1,"")</f>
        <v>#REF!</v>
      </c>
      <c r="AH863" s="3"/>
    </row>
    <row r="864" spans="2:34" ht="20.100000000000001" customHeight="1" x14ac:dyDescent="0.2">
      <c r="B864" s="38"/>
      <c r="C864" s="27"/>
      <c r="D864" s="28"/>
      <c r="E864" s="25"/>
      <c r="F864" s="25"/>
      <c r="G864" s="37"/>
      <c r="H864" s="80" t="str">
        <f t="shared" si="13"/>
        <v/>
      </c>
      <c r="N864" s="5" t="e">
        <f>IF(AND(B864=#REF!,C864=#REF!),LOOKUP(9.99999999999999E+307,$N$2:N863)+1,"")</f>
        <v>#REF!</v>
      </c>
      <c r="AH864" s="3"/>
    </row>
    <row r="865" spans="2:34" ht="20.100000000000001" customHeight="1" x14ac:dyDescent="0.2">
      <c r="B865" s="38"/>
      <c r="C865" s="27"/>
      <c r="D865" s="28"/>
      <c r="E865" s="25"/>
      <c r="F865" s="25"/>
      <c r="G865" s="37"/>
      <c r="H865" s="80" t="str">
        <f t="shared" si="13"/>
        <v/>
      </c>
      <c r="N865" s="5" t="e">
        <f>IF(AND(B865=#REF!,C865=#REF!),LOOKUP(9.99999999999999E+307,$N$2:N864)+1,"")</f>
        <v>#REF!</v>
      </c>
      <c r="AH865" s="3"/>
    </row>
    <row r="866" spans="2:34" ht="20.100000000000001" customHeight="1" x14ac:dyDescent="0.2">
      <c r="B866" s="38"/>
      <c r="C866" s="27"/>
      <c r="D866" s="28"/>
      <c r="E866" s="25"/>
      <c r="F866" s="25"/>
      <c r="G866" s="37"/>
      <c r="H866" s="80" t="str">
        <f t="shared" si="13"/>
        <v/>
      </c>
      <c r="N866" s="5" t="e">
        <f>IF(AND(B866=#REF!,C866=#REF!),LOOKUP(9.99999999999999E+307,$N$2:N865)+1,"")</f>
        <v>#REF!</v>
      </c>
      <c r="AH866" s="3"/>
    </row>
    <row r="867" spans="2:34" ht="20.100000000000001" customHeight="1" x14ac:dyDescent="0.2">
      <c r="B867" s="38"/>
      <c r="C867" s="27"/>
      <c r="D867" s="28"/>
      <c r="E867" s="25"/>
      <c r="F867" s="25"/>
      <c r="G867" s="37"/>
      <c r="H867" s="80" t="str">
        <f t="shared" si="13"/>
        <v/>
      </c>
      <c r="N867" s="5" t="e">
        <f>IF(AND(B867=#REF!,C867=#REF!),LOOKUP(9.99999999999999E+307,$N$2:N866)+1,"")</f>
        <v>#REF!</v>
      </c>
      <c r="AH867" s="3"/>
    </row>
    <row r="868" spans="2:34" ht="20.100000000000001" customHeight="1" x14ac:dyDescent="0.2">
      <c r="B868" s="38"/>
      <c r="C868" s="27"/>
      <c r="D868" s="28"/>
      <c r="E868" s="25"/>
      <c r="F868" s="25"/>
      <c r="G868" s="37"/>
      <c r="H868" s="80" t="str">
        <f t="shared" si="13"/>
        <v/>
      </c>
      <c r="N868" s="5" t="e">
        <f>IF(AND(B868=#REF!,C868=#REF!),LOOKUP(9.99999999999999E+307,$N$2:N867)+1,"")</f>
        <v>#REF!</v>
      </c>
      <c r="AH868" s="3"/>
    </row>
    <row r="869" spans="2:34" ht="20.100000000000001" customHeight="1" x14ac:dyDescent="0.2">
      <c r="B869" s="38"/>
      <c r="C869" s="27"/>
      <c r="D869" s="28"/>
      <c r="E869" s="25"/>
      <c r="F869" s="25"/>
      <c r="G869" s="37"/>
      <c r="H869" s="80" t="str">
        <f t="shared" si="13"/>
        <v/>
      </c>
      <c r="N869" s="5" t="e">
        <f>IF(AND(B869=#REF!,C869=#REF!),LOOKUP(9.99999999999999E+307,$N$2:N868)+1,"")</f>
        <v>#REF!</v>
      </c>
      <c r="AH869" s="3"/>
    </row>
    <row r="870" spans="2:34" ht="20.100000000000001" customHeight="1" x14ac:dyDescent="0.2">
      <c r="B870" s="38"/>
      <c r="C870" s="27"/>
      <c r="D870" s="28"/>
      <c r="E870" s="25"/>
      <c r="F870" s="25"/>
      <c r="G870" s="37"/>
      <c r="H870" s="80" t="str">
        <f t="shared" si="13"/>
        <v/>
      </c>
      <c r="N870" s="5" t="e">
        <f>IF(AND(B870=#REF!,C870=#REF!),LOOKUP(9.99999999999999E+307,$N$2:N869)+1,"")</f>
        <v>#REF!</v>
      </c>
      <c r="AH870" s="3"/>
    </row>
    <row r="871" spans="2:34" ht="20.100000000000001" customHeight="1" x14ac:dyDescent="0.2">
      <c r="B871" s="38"/>
      <c r="C871" s="27"/>
      <c r="D871" s="28"/>
      <c r="E871" s="25"/>
      <c r="F871" s="25"/>
      <c r="G871" s="37"/>
      <c r="H871" s="80" t="str">
        <f t="shared" si="13"/>
        <v/>
      </c>
      <c r="N871" s="5" t="e">
        <f>IF(AND(B871=#REF!,C871=#REF!),LOOKUP(9.99999999999999E+307,$N$2:N870)+1,"")</f>
        <v>#REF!</v>
      </c>
      <c r="AH871" s="3"/>
    </row>
    <row r="872" spans="2:34" ht="20.100000000000001" customHeight="1" x14ac:dyDescent="0.2">
      <c r="B872" s="38"/>
      <c r="C872" s="27"/>
      <c r="D872" s="28"/>
      <c r="E872" s="25"/>
      <c r="F872" s="25"/>
      <c r="G872" s="37"/>
      <c r="H872" s="80" t="str">
        <f t="shared" si="13"/>
        <v/>
      </c>
      <c r="N872" s="5" t="e">
        <f>IF(AND(B872=#REF!,C872=#REF!),LOOKUP(9.99999999999999E+307,$N$2:N871)+1,"")</f>
        <v>#REF!</v>
      </c>
      <c r="AH872" s="3"/>
    </row>
    <row r="873" spans="2:34" ht="20.100000000000001" customHeight="1" x14ac:dyDescent="0.2">
      <c r="B873" s="38"/>
      <c r="C873" s="27"/>
      <c r="D873" s="28"/>
      <c r="E873" s="25"/>
      <c r="F873" s="25"/>
      <c r="G873" s="37"/>
      <c r="H873" s="80" t="str">
        <f t="shared" si="13"/>
        <v/>
      </c>
      <c r="N873" s="5" t="e">
        <f>IF(AND(B873=#REF!,C873=#REF!),LOOKUP(9.99999999999999E+307,$N$2:N872)+1,"")</f>
        <v>#REF!</v>
      </c>
      <c r="AH873" s="3"/>
    </row>
    <row r="874" spans="2:34" ht="20.100000000000001" customHeight="1" x14ac:dyDescent="0.2">
      <c r="B874" s="38"/>
      <c r="C874" s="27"/>
      <c r="D874" s="28"/>
      <c r="E874" s="25"/>
      <c r="F874" s="25"/>
      <c r="G874" s="37"/>
      <c r="H874" s="80" t="str">
        <f t="shared" si="13"/>
        <v/>
      </c>
      <c r="N874" s="5" t="e">
        <f>IF(AND(B874=#REF!,C874=#REF!),LOOKUP(9.99999999999999E+307,$N$2:N873)+1,"")</f>
        <v>#REF!</v>
      </c>
      <c r="AH874" s="3"/>
    </row>
    <row r="875" spans="2:34" ht="20.100000000000001" customHeight="1" x14ac:dyDescent="0.2">
      <c r="B875" s="38"/>
      <c r="C875" s="27"/>
      <c r="D875" s="28"/>
      <c r="E875" s="25"/>
      <c r="F875" s="25"/>
      <c r="G875" s="37"/>
      <c r="H875" s="80" t="str">
        <f t="shared" si="13"/>
        <v/>
      </c>
      <c r="N875" s="5" t="e">
        <f>IF(AND(B875=#REF!,C875=#REF!),LOOKUP(9.99999999999999E+307,$N$2:N874)+1,"")</f>
        <v>#REF!</v>
      </c>
      <c r="AH875" s="3"/>
    </row>
    <row r="876" spans="2:34" ht="20.100000000000001" customHeight="1" x14ac:dyDescent="0.2">
      <c r="B876" s="38"/>
      <c r="C876" s="27"/>
      <c r="D876" s="28"/>
      <c r="E876" s="25"/>
      <c r="F876" s="25"/>
      <c r="G876" s="37"/>
      <c r="H876" s="80" t="str">
        <f t="shared" si="13"/>
        <v/>
      </c>
      <c r="N876" s="5" t="e">
        <f>IF(AND(B876=#REF!,C876=#REF!),LOOKUP(9.99999999999999E+307,$N$2:N875)+1,"")</f>
        <v>#REF!</v>
      </c>
      <c r="AH876" s="3"/>
    </row>
    <row r="877" spans="2:34" ht="20.100000000000001" customHeight="1" x14ac:dyDescent="0.2">
      <c r="B877" s="38"/>
      <c r="C877" s="27"/>
      <c r="D877" s="28"/>
      <c r="E877" s="25"/>
      <c r="F877" s="25"/>
      <c r="G877" s="37"/>
      <c r="H877" s="80" t="str">
        <f t="shared" si="13"/>
        <v/>
      </c>
      <c r="N877" s="5" t="e">
        <f>IF(AND(B877=#REF!,C877=#REF!),LOOKUP(9.99999999999999E+307,$N$2:N876)+1,"")</f>
        <v>#REF!</v>
      </c>
      <c r="AH877" s="3"/>
    </row>
    <row r="878" spans="2:34" ht="20.100000000000001" customHeight="1" x14ac:dyDescent="0.2">
      <c r="B878" s="38"/>
      <c r="C878" s="27"/>
      <c r="D878" s="28"/>
      <c r="E878" s="25"/>
      <c r="F878" s="25"/>
      <c r="G878" s="37"/>
      <c r="H878" s="80" t="str">
        <f t="shared" si="13"/>
        <v/>
      </c>
      <c r="N878" s="5" t="e">
        <f>IF(AND(B878=#REF!,C878=#REF!),LOOKUP(9.99999999999999E+307,$N$2:N877)+1,"")</f>
        <v>#REF!</v>
      </c>
      <c r="AH878" s="3"/>
    </row>
    <row r="879" spans="2:34" ht="20.100000000000001" customHeight="1" x14ac:dyDescent="0.2">
      <c r="B879" s="38"/>
      <c r="C879" s="27"/>
      <c r="D879" s="28"/>
      <c r="E879" s="25"/>
      <c r="F879" s="25"/>
      <c r="G879" s="37"/>
      <c r="H879" s="80" t="str">
        <f t="shared" si="13"/>
        <v/>
      </c>
      <c r="N879" s="5" t="e">
        <f>IF(AND(B879=#REF!,C879=#REF!),LOOKUP(9.99999999999999E+307,$N$2:N878)+1,"")</f>
        <v>#REF!</v>
      </c>
      <c r="AH879" s="3"/>
    </row>
    <row r="880" spans="2:34" ht="20.100000000000001" customHeight="1" x14ac:dyDescent="0.2">
      <c r="B880" s="38"/>
      <c r="C880" s="27"/>
      <c r="D880" s="28"/>
      <c r="E880" s="25"/>
      <c r="F880" s="25"/>
      <c r="G880" s="37"/>
      <c r="H880" s="80" t="str">
        <f t="shared" si="13"/>
        <v/>
      </c>
      <c r="N880" s="5" t="e">
        <f>IF(AND(B880=#REF!,C880=#REF!),LOOKUP(9.99999999999999E+307,$N$2:N879)+1,"")</f>
        <v>#REF!</v>
      </c>
      <c r="AH880" s="3"/>
    </row>
    <row r="881" spans="2:34" ht="20.100000000000001" customHeight="1" x14ac:dyDescent="0.2">
      <c r="B881" s="38"/>
      <c r="C881" s="27"/>
      <c r="D881" s="28"/>
      <c r="E881" s="25"/>
      <c r="F881" s="25"/>
      <c r="G881" s="37"/>
      <c r="H881" s="80" t="str">
        <f t="shared" si="13"/>
        <v/>
      </c>
      <c r="N881" s="5" t="e">
        <f>IF(AND(B881=#REF!,C881=#REF!),LOOKUP(9.99999999999999E+307,$N$2:N880)+1,"")</f>
        <v>#REF!</v>
      </c>
      <c r="AH881" s="3"/>
    </row>
    <row r="882" spans="2:34" ht="20.100000000000001" customHeight="1" x14ac:dyDescent="0.2">
      <c r="B882" s="38"/>
      <c r="C882" s="27"/>
      <c r="D882" s="28"/>
      <c r="E882" s="25"/>
      <c r="F882" s="25"/>
      <c r="G882" s="37"/>
      <c r="H882" s="80" t="str">
        <f t="shared" si="13"/>
        <v/>
      </c>
      <c r="N882" s="5" t="e">
        <f>IF(AND(B882=#REF!,C882=#REF!),LOOKUP(9.99999999999999E+307,$N$2:N881)+1,"")</f>
        <v>#REF!</v>
      </c>
      <c r="AH882" s="3"/>
    </row>
    <row r="883" spans="2:34" ht="20.100000000000001" customHeight="1" x14ac:dyDescent="0.2">
      <c r="B883" s="38"/>
      <c r="C883" s="27"/>
      <c r="D883" s="28"/>
      <c r="E883" s="25"/>
      <c r="F883" s="25"/>
      <c r="G883" s="37"/>
      <c r="H883" s="80" t="str">
        <f t="shared" si="13"/>
        <v/>
      </c>
      <c r="N883" s="5" t="e">
        <f>IF(AND(B883=#REF!,C883=#REF!),LOOKUP(9.99999999999999E+307,$N$2:N882)+1,"")</f>
        <v>#REF!</v>
      </c>
      <c r="AH883" s="3"/>
    </row>
    <row r="884" spans="2:34" ht="20.100000000000001" customHeight="1" x14ac:dyDescent="0.2">
      <c r="B884" s="38"/>
      <c r="C884" s="27"/>
      <c r="D884" s="28"/>
      <c r="E884" s="25"/>
      <c r="F884" s="25"/>
      <c r="G884" s="37"/>
      <c r="H884" s="80" t="str">
        <f t="shared" si="13"/>
        <v/>
      </c>
      <c r="N884" s="5" t="e">
        <f>IF(AND(B884=#REF!,C884=#REF!),LOOKUP(9.99999999999999E+307,$N$2:N883)+1,"")</f>
        <v>#REF!</v>
      </c>
      <c r="AH884" s="3"/>
    </row>
    <row r="885" spans="2:34" ht="20.100000000000001" customHeight="1" x14ac:dyDescent="0.2">
      <c r="B885" s="38"/>
      <c r="C885" s="27"/>
      <c r="D885" s="28"/>
      <c r="E885" s="25"/>
      <c r="F885" s="25"/>
      <c r="G885" s="37"/>
      <c r="H885" s="80" t="str">
        <f t="shared" si="13"/>
        <v/>
      </c>
      <c r="N885" s="5" t="e">
        <f>IF(AND(B885=#REF!,C885=#REF!),LOOKUP(9.99999999999999E+307,$N$2:N884)+1,"")</f>
        <v>#REF!</v>
      </c>
      <c r="AH885" s="3"/>
    </row>
    <row r="886" spans="2:34" ht="20.100000000000001" customHeight="1" x14ac:dyDescent="0.2">
      <c r="B886" s="38"/>
      <c r="C886" s="27"/>
      <c r="D886" s="28"/>
      <c r="E886" s="25"/>
      <c r="F886" s="25"/>
      <c r="G886" s="37"/>
      <c r="H886" s="80" t="str">
        <f t="shared" si="13"/>
        <v/>
      </c>
      <c r="N886" s="5" t="e">
        <f>IF(AND(B886=#REF!,C886=#REF!),LOOKUP(9.99999999999999E+307,$N$2:N885)+1,"")</f>
        <v>#REF!</v>
      </c>
      <c r="AH886" s="3"/>
    </row>
    <row r="887" spans="2:34" ht="20.100000000000001" customHeight="1" x14ac:dyDescent="0.2">
      <c r="B887" s="38"/>
      <c r="C887" s="27"/>
      <c r="D887" s="28"/>
      <c r="E887" s="25"/>
      <c r="F887" s="25"/>
      <c r="G887" s="37"/>
      <c r="H887" s="80" t="str">
        <f t="shared" si="13"/>
        <v/>
      </c>
      <c r="N887" s="5" t="e">
        <f>IF(AND(B887=#REF!,C887=#REF!),LOOKUP(9.99999999999999E+307,$N$2:N886)+1,"")</f>
        <v>#REF!</v>
      </c>
      <c r="AH887" s="3"/>
    </row>
    <row r="888" spans="2:34" ht="20.100000000000001" customHeight="1" x14ac:dyDescent="0.2">
      <c r="B888" s="38"/>
      <c r="C888" s="27"/>
      <c r="D888" s="28"/>
      <c r="E888" s="25"/>
      <c r="F888" s="25"/>
      <c r="G888" s="37"/>
      <c r="H888" s="80" t="str">
        <f t="shared" si="13"/>
        <v/>
      </c>
      <c r="N888" s="5" t="e">
        <f>IF(AND(B888=#REF!,C888=#REF!),LOOKUP(9.99999999999999E+307,$N$2:N887)+1,"")</f>
        <v>#REF!</v>
      </c>
      <c r="AH888" s="3"/>
    </row>
    <row r="889" spans="2:34" ht="20.100000000000001" customHeight="1" x14ac:dyDescent="0.2">
      <c r="B889" s="38"/>
      <c r="C889" s="27"/>
      <c r="D889" s="28"/>
      <c r="E889" s="25"/>
      <c r="F889" s="25"/>
      <c r="G889" s="37"/>
      <c r="H889" s="80" t="str">
        <f t="shared" si="13"/>
        <v/>
      </c>
      <c r="N889" s="5" t="e">
        <f>IF(AND(B889=#REF!,C889=#REF!),LOOKUP(9.99999999999999E+307,$N$2:N888)+1,"")</f>
        <v>#REF!</v>
      </c>
      <c r="AH889" s="3"/>
    </row>
    <row r="890" spans="2:34" ht="20.100000000000001" customHeight="1" x14ac:dyDescent="0.2">
      <c r="B890" s="38"/>
      <c r="C890" s="27"/>
      <c r="D890" s="28"/>
      <c r="E890" s="25"/>
      <c r="F890" s="25"/>
      <c r="G890" s="37"/>
      <c r="H890" s="80" t="str">
        <f t="shared" si="13"/>
        <v/>
      </c>
      <c r="N890" s="5" t="e">
        <f>IF(AND(B890=#REF!,C890=#REF!),LOOKUP(9.99999999999999E+307,$N$2:N889)+1,"")</f>
        <v>#REF!</v>
      </c>
      <c r="AH890" s="3"/>
    </row>
    <row r="891" spans="2:34" ht="20.100000000000001" customHeight="1" x14ac:dyDescent="0.2">
      <c r="B891" s="38"/>
      <c r="C891" s="27"/>
      <c r="D891" s="28"/>
      <c r="E891" s="25"/>
      <c r="F891" s="25"/>
      <c r="G891" s="37"/>
      <c r="H891" s="80" t="str">
        <f t="shared" si="13"/>
        <v/>
      </c>
      <c r="N891" s="5" t="e">
        <f>IF(AND(B891=#REF!,C891=#REF!),LOOKUP(9.99999999999999E+307,$N$2:N890)+1,"")</f>
        <v>#REF!</v>
      </c>
      <c r="AH891" s="3"/>
    </row>
    <row r="892" spans="2:34" ht="20.100000000000001" customHeight="1" x14ac:dyDescent="0.2">
      <c r="B892" s="38"/>
      <c r="C892" s="27"/>
      <c r="D892" s="28"/>
      <c r="E892" s="25"/>
      <c r="F892" s="25"/>
      <c r="G892" s="37"/>
      <c r="H892" s="80" t="str">
        <f t="shared" si="13"/>
        <v/>
      </c>
      <c r="N892" s="5" t="e">
        <f>IF(AND(B892=#REF!,C892=#REF!),LOOKUP(9.99999999999999E+307,$N$2:N891)+1,"")</f>
        <v>#REF!</v>
      </c>
      <c r="AH892" s="3"/>
    </row>
    <row r="893" spans="2:34" ht="20.100000000000001" customHeight="1" x14ac:dyDescent="0.2">
      <c r="B893" s="38"/>
      <c r="C893" s="27"/>
      <c r="D893" s="28"/>
      <c r="E893" s="25"/>
      <c r="F893" s="25"/>
      <c r="G893" s="37"/>
      <c r="H893" s="80" t="str">
        <f t="shared" si="13"/>
        <v/>
      </c>
      <c r="N893" s="5" t="e">
        <f>IF(AND(B893=#REF!,C893=#REF!),LOOKUP(9.99999999999999E+307,$N$2:N892)+1,"")</f>
        <v>#REF!</v>
      </c>
      <c r="AH893" s="3"/>
    </row>
    <row r="894" spans="2:34" ht="20.100000000000001" customHeight="1" x14ac:dyDescent="0.2">
      <c r="B894" s="38"/>
      <c r="C894" s="27"/>
      <c r="D894" s="28"/>
      <c r="E894" s="25"/>
      <c r="F894" s="25"/>
      <c r="G894" s="37"/>
      <c r="H894" s="80" t="str">
        <f t="shared" si="13"/>
        <v/>
      </c>
      <c r="N894" s="5" t="e">
        <f>IF(AND(B894=#REF!,C894=#REF!),LOOKUP(9.99999999999999E+307,$N$2:N893)+1,"")</f>
        <v>#REF!</v>
      </c>
      <c r="AH894" s="3"/>
    </row>
    <row r="895" spans="2:34" ht="20.100000000000001" customHeight="1" x14ac:dyDescent="0.2">
      <c r="B895" s="38"/>
      <c r="C895" s="27"/>
      <c r="D895" s="28"/>
      <c r="E895" s="25"/>
      <c r="F895" s="25"/>
      <c r="G895" s="37"/>
      <c r="H895" s="80" t="str">
        <f t="shared" si="13"/>
        <v/>
      </c>
      <c r="N895" s="5" t="e">
        <f>IF(AND(B895=#REF!,C895=#REF!),LOOKUP(9.99999999999999E+307,$N$2:N894)+1,"")</f>
        <v>#REF!</v>
      </c>
      <c r="AH895" s="3"/>
    </row>
    <row r="896" spans="2:34" ht="20.100000000000001" customHeight="1" x14ac:dyDescent="0.2">
      <c r="B896" s="38"/>
      <c r="C896" s="27"/>
      <c r="D896" s="28"/>
      <c r="E896" s="25"/>
      <c r="F896" s="25"/>
      <c r="G896" s="37"/>
      <c r="H896" s="80" t="str">
        <f t="shared" si="13"/>
        <v/>
      </c>
      <c r="N896" s="5" t="e">
        <f>IF(AND(B896=#REF!,C896=#REF!),LOOKUP(9.99999999999999E+307,$N$2:N895)+1,"")</f>
        <v>#REF!</v>
      </c>
      <c r="AH896" s="3"/>
    </row>
    <row r="897" spans="2:34" ht="20.100000000000001" customHeight="1" x14ac:dyDescent="0.2">
      <c r="B897" s="38"/>
      <c r="C897" s="27"/>
      <c r="D897" s="28"/>
      <c r="E897" s="25"/>
      <c r="F897" s="25"/>
      <c r="G897" s="37"/>
      <c r="H897" s="80" t="str">
        <f t="shared" si="13"/>
        <v/>
      </c>
      <c r="N897" s="5" t="e">
        <f>IF(AND(B897=#REF!,C897=#REF!),LOOKUP(9.99999999999999E+307,$N$2:N896)+1,"")</f>
        <v>#REF!</v>
      </c>
      <c r="AH897" s="3"/>
    </row>
    <row r="898" spans="2:34" ht="20.100000000000001" customHeight="1" x14ac:dyDescent="0.2">
      <c r="B898" s="38"/>
      <c r="C898" s="27"/>
      <c r="D898" s="28"/>
      <c r="E898" s="25"/>
      <c r="F898" s="25"/>
      <c r="G898" s="37"/>
      <c r="H898" s="80" t="str">
        <f t="shared" si="13"/>
        <v/>
      </c>
      <c r="N898" s="5" t="e">
        <f>IF(AND(B898=#REF!,C898=#REF!),LOOKUP(9.99999999999999E+307,$N$2:N897)+1,"")</f>
        <v>#REF!</v>
      </c>
      <c r="AH898" s="3"/>
    </row>
    <row r="899" spans="2:34" ht="20.100000000000001" customHeight="1" x14ac:dyDescent="0.2">
      <c r="B899" s="38"/>
      <c r="C899" s="27"/>
      <c r="D899" s="28"/>
      <c r="E899" s="25"/>
      <c r="F899" s="25"/>
      <c r="G899" s="37"/>
      <c r="H899" s="80" t="str">
        <f t="shared" si="13"/>
        <v/>
      </c>
      <c r="N899" s="5" t="e">
        <f>IF(AND(B899=#REF!,C899=#REF!),LOOKUP(9.99999999999999E+307,$N$2:N898)+1,"")</f>
        <v>#REF!</v>
      </c>
      <c r="AH899" s="3"/>
    </row>
    <row r="900" spans="2:34" ht="20.100000000000001" customHeight="1" x14ac:dyDescent="0.2">
      <c r="B900" s="38"/>
      <c r="C900" s="27"/>
      <c r="D900" s="28"/>
      <c r="E900" s="25"/>
      <c r="F900" s="25"/>
      <c r="G900" s="37"/>
      <c r="H900" s="80" t="str">
        <f t="shared" ref="H900:H963" si="14">IF(E900="","",IF(E900="เด็กชาย","M",IF(E900="นาย","M","W")))</f>
        <v/>
      </c>
      <c r="N900" s="5" t="e">
        <f>IF(AND(B900=#REF!,C900=#REF!),LOOKUP(9.99999999999999E+307,$N$2:N899)+1,"")</f>
        <v>#REF!</v>
      </c>
      <c r="AH900" s="3"/>
    </row>
    <row r="901" spans="2:34" ht="20.100000000000001" customHeight="1" x14ac:dyDescent="0.2">
      <c r="B901" s="38"/>
      <c r="C901" s="27"/>
      <c r="D901" s="28"/>
      <c r="E901" s="25"/>
      <c r="F901" s="25"/>
      <c r="G901" s="37"/>
      <c r="H901" s="80" t="str">
        <f t="shared" si="14"/>
        <v/>
      </c>
      <c r="N901" s="5" t="e">
        <f>IF(AND(B901=#REF!,C901=#REF!),LOOKUP(9.99999999999999E+307,$N$2:N900)+1,"")</f>
        <v>#REF!</v>
      </c>
      <c r="AH901" s="3"/>
    </row>
    <row r="902" spans="2:34" ht="20.100000000000001" customHeight="1" x14ac:dyDescent="0.2">
      <c r="B902" s="38"/>
      <c r="C902" s="27"/>
      <c r="D902" s="28"/>
      <c r="E902" s="25"/>
      <c r="F902" s="25"/>
      <c r="G902" s="37"/>
      <c r="H902" s="80" t="str">
        <f t="shared" si="14"/>
        <v/>
      </c>
      <c r="N902" s="5" t="e">
        <f>IF(AND(B902=#REF!,C902=#REF!),LOOKUP(9.99999999999999E+307,$N$2:N901)+1,"")</f>
        <v>#REF!</v>
      </c>
      <c r="AH902" s="3"/>
    </row>
    <row r="903" spans="2:34" ht="20.100000000000001" customHeight="1" x14ac:dyDescent="0.2">
      <c r="B903" s="38"/>
      <c r="C903" s="27"/>
      <c r="D903" s="28"/>
      <c r="E903" s="25"/>
      <c r="F903" s="25"/>
      <c r="G903" s="37"/>
      <c r="H903" s="80" t="str">
        <f t="shared" si="14"/>
        <v/>
      </c>
      <c r="N903" s="5" t="e">
        <f>IF(AND(B903=#REF!,C903=#REF!),LOOKUP(9.99999999999999E+307,$N$2:N902)+1,"")</f>
        <v>#REF!</v>
      </c>
      <c r="AH903" s="3"/>
    </row>
    <row r="904" spans="2:34" ht="20.100000000000001" customHeight="1" x14ac:dyDescent="0.2">
      <c r="B904" s="38"/>
      <c r="C904" s="27"/>
      <c r="D904" s="28"/>
      <c r="E904" s="25"/>
      <c r="F904" s="25"/>
      <c r="G904" s="37"/>
      <c r="H904" s="80" t="str">
        <f t="shared" si="14"/>
        <v/>
      </c>
      <c r="N904" s="5" t="e">
        <f>IF(AND(B904=#REF!,C904=#REF!),LOOKUP(9.99999999999999E+307,$N$2:N903)+1,"")</f>
        <v>#REF!</v>
      </c>
      <c r="AH904" s="3"/>
    </row>
    <row r="905" spans="2:34" ht="20.100000000000001" customHeight="1" x14ac:dyDescent="0.2">
      <c r="B905" s="38"/>
      <c r="C905" s="27"/>
      <c r="D905" s="28"/>
      <c r="E905" s="25"/>
      <c r="F905" s="25"/>
      <c r="G905" s="37"/>
      <c r="H905" s="80" t="str">
        <f t="shared" si="14"/>
        <v/>
      </c>
      <c r="N905" s="5" t="e">
        <f>IF(AND(B905=#REF!,C905=#REF!),LOOKUP(9.99999999999999E+307,$N$2:N904)+1,"")</f>
        <v>#REF!</v>
      </c>
      <c r="AH905" s="3"/>
    </row>
    <row r="906" spans="2:34" ht="20.100000000000001" customHeight="1" x14ac:dyDescent="0.2">
      <c r="B906" s="38"/>
      <c r="C906" s="27"/>
      <c r="D906" s="28"/>
      <c r="E906" s="25"/>
      <c r="F906" s="25"/>
      <c r="G906" s="37"/>
      <c r="H906" s="80" t="str">
        <f t="shared" si="14"/>
        <v/>
      </c>
      <c r="N906" s="5" t="e">
        <f>IF(AND(B906=#REF!,C906=#REF!),LOOKUP(9.99999999999999E+307,$N$2:N905)+1,"")</f>
        <v>#REF!</v>
      </c>
      <c r="AH906" s="3"/>
    </row>
    <row r="907" spans="2:34" ht="20.100000000000001" customHeight="1" x14ac:dyDescent="0.2">
      <c r="B907" s="38"/>
      <c r="C907" s="27"/>
      <c r="D907" s="28"/>
      <c r="E907" s="25"/>
      <c r="F907" s="25"/>
      <c r="G907" s="37"/>
      <c r="H907" s="80" t="str">
        <f t="shared" si="14"/>
        <v/>
      </c>
      <c r="N907" s="5" t="e">
        <f>IF(AND(B907=#REF!,C907=#REF!),LOOKUP(9.99999999999999E+307,$N$2:N906)+1,"")</f>
        <v>#REF!</v>
      </c>
      <c r="AH907" s="3"/>
    </row>
    <row r="908" spans="2:34" ht="20.100000000000001" customHeight="1" x14ac:dyDescent="0.2">
      <c r="B908" s="38"/>
      <c r="C908" s="27"/>
      <c r="D908" s="28"/>
      <c r="E908" s="25"/>
      <c r="F908" s="25"/>
      <c r="G908" s="37"/>
      <c r="H908" s="80" t="str">
        <f t="shared" si="14"/>
        <v/>
      </c>
      <c r="N908" s="5" t="e">
        <f>IF(AND(B908=#REF!,C908=#REF!),LOOKUP(9.99999999999999E+307,$N$2:N907)+1,"")</f>
        <v>#REF!</v>
      </c>
      <c r="AH908" s="3"/>
    </row>
    <row r="909" spans="2:34" ht="20.100000000000001" customHeight="1" x14ac:dyDescent="0.2">
      <c r="B909" s="38"/>
      <c r="C909" s="27"/>
      <c r="D909" s="28"/>
      <c r="E909" s="25"/>
      <c r="F909" s="25"/>
      <c r="G909" s="37"/>
      <c r="H909" s="80" t="str">
        <f t="shared" si="14"/>
        <v/>
      </c>
      <c r="N909" s="5" t="e">
        <f>IF(AND(B909=#REF!,C909=#REF!),LOOKUP(9.99999999999999E+307,$N$2:N908)+1,"")</f>
        <v>#REF!</v>
      </c>
      <c r="AH909" s="3"/>
    </row>
    <row r="910" spans="2:34" ht="20.100000000000001" customHeight="1" x14ac:dyDescent="0.2">
      <c r="B910" s="38"/>
      <c r="C910" s="27"/>
      <c r="D910" s="28"/>
      <c r="E910" s="25"/>
      <c r="F910" s="25"/>
      <c r="G910" s="37"/>
      <c r="H910" s="80" t="str">
        <f t="shared" si="14"/>
        <v/>
      </c>
      <c r="N910" s="5" t="e">
        <f>IF(AND(B910=#REF!,C910=#REF!),LOOKUP(9.99999999999999E+307,$N$2:N909)+1,"")</f>
        <v>#REF!</v>
      </c>
      <c r="AH910" s="3"/>
    </row>
    <row r="911" spans="2:34" ht="20.100000000000001" customHeight="1" x14ac:dyDescent="0.2">
      <c r="B911" s="38"/>
      <c r="C911" s="27"/>
      <c r="D911" s="28"/>
      <c r="E911" s="25"/>
      <c r="F911" s="25"/>
      <c r="G911" s="37"/>
      <c r="H911" s="80" t="str">
        <f t="shared" si="14"/>
        <v/>
      </c>
      <c r="N911" s="5" t="e">
        <f>IF(AND(B911=#REF!,C911=#REF!),LOOKUP(9.99999999999999E+307,$N$2:N910)+1,"")</f>
        <v>#REF!</v>
      </c>
      <c r="AH911" s="3"/>
    </row>
    <row r="912" spans="2:34" ht="20.100000000000001" customHeight="1" x14ac:dyDescent="0.2">
      <c r="B912" s="38"/>
      <c r="C912" s="27"/>
      <c r="D912" s="28"/>
      <c r="E912" s="25"/>
      <c r="F912" s="25"/>
      <c r="G912" s="37"/>
      <c r="H912" s="80" t="str">
        <f t="shared" si="14"/>
        <v/>
      </c>
      <c r="N912" s="5" t="e">
        <f>IF(AND(B912=#REF!,C912=#REF!),LOOKUP(9.99999999999999E+307,$N$2:N911)+1,"")</f>
        <v>#REF!</v>
      </c>
      <c r="AH912" s="3"/>
    </row>
    <row r="913" spans="2:34" ht="20.100000000000001" customHeight="1" x14ac:dyDescent="0.2">
      <c r="B913" s="38"/>
      <c r="C913" s="27"/>
      <c r="D913" s="28"/>
      <c r="E913" s="25"/>
      <c r="F913" s="25"/>
      <c r="G913" s="37"/>
      <c r="H913" s="80" t="str">
        <f t="shared" si="14"/>
        <v/>
      </c>
      <c r="N913" s="5" t="e">
        <f>IF(AND(B913=#REF!,C913=#REF!),LOOKUP(9.99999999999999E+307,$N$2:N912)+1,"")</f>
        <v>#REF!</v>
      </c>
      <c r="AH913" s="3"/>
    </row>
    <row r="914" spans="2:34" ht="20.100000000000001" customHeight="1" x14ac:dyDescent="0.2">
      <c r="B914" s="38"/>
      <c r="C914" s="27"/>
      <c r="D914" s="28"/>
      <c r="E914" s="25"/>
      <c r="F914" s="25"/>
      <c r="G914" s="37"/>
      <c r="H914" s="80" t="str">
        <f t="shared" si="14"/>
        <v/>
      </c>
      <c r="N914" s="5" t="e">
        <f>IF(AND(B914=#REF!,C914=#REF!),LOOKUP(9.99999999999999E+307,$N$2:N913)+1,"")</f>
        <v>#REF!</v>
      </c>
      <c r="AH914" s="3"/>
    </row>
    <row r="915" spans="2:34" ht="20.100000000000001" customHeight="1" x14ac:dyDescent="0.2">
      <c r="B915" s="38"/>
      <c r="C915" s="27"/>
      <c r="D915" s="28"/>
      <c r="E915" s="25"/>
      <c r="F915" s="25"/>
      <c r="G915" s="37"/>
      <c r="H915" s="80" t="str">
        <f t="shared" si="14"/>
        <v/>
      </c>
      <c r="N915" s="5" t="e">
        <f>IF(AND(B915=#REF!,C915=#REF!),LOOKUP(9.99999999999999E+307,$N$2:N914)+1,"")</f>
        <v>#REF!</v>
      </c>
      <c r="AH915" s="3"/>
    </row>
    <row r="916" spans="2:34" ht="20.100000000000001" customHeight="1" x14ac:dyDescent="0.2">
      <c r="B916" s="38"/>
      <c r="C916" s="27"/>
      <c r="D916" s="28"/>
      <c r="E916" s="25"/>
      <c r="F916" s="25"/>
      <c r="G916" s="37"/>
      <c r="H916" s="80" t="str">
        <f t="shared" si="14"/>
        <v/>
      </c>
      <c r="N916" s="5" t="e">
        <f>IF(AND(B916=#REF!,C916=#REF!),LOOKUP(9.99999999999999E+307,$N$2:N915)+1,"")</f>
        <v>#REF!</v>
      </c>
      <c r="AH916" s="3"/>
    </row>
    <row r="917" spans="2:34" ht="20.100000000000001" customHeight="1" x14ac:dyDescent="0.2">
      <c r="B917" s="38"/>
      <c r="C917" s="27"/>
      <c r="D917" s="28"/>
      <c r="E917" s="25"/>
      <c r="F917" s="25"/>
      <c r="G917" s="37"/>
      <c r="H917" s="80" t="str">
        <f t="shared" si="14"/>
        <v/>
      </c>
      <c r="N917" s="5" t="e">
        <f>IF(AND(B917=#REF!,C917=#REF!),LOOKUP(9.99999999999999E+307,$N$2:N916)+1,"")</f>
        <v>#REF!</v>
      </c>
      <c r="AH917" s="3"/>
    </row>
    <row r="918" spans="2:34" ht="20.100000000000001" customHeight="1" x14ac:dyDescent="0.2">
      <c r="B918" s="38"/>
      <c r="C918" s="27"/>
      <c r="D918" s="28"/>
      <c r="E918" s="25"/>
      <c r="F918" s="25"/>
      <c r="G918" s="37"/>
      <c r="H918" s="80" t="str">
        <f t="shared" si="14"/>
        <v/>
      </c>
      <c r="N918" s="5" t="e">
        <f>IF(AND(B918=#REF!,C918=#REF!),LOOKUP(9.99999999999999E+307,$N$2:N917)+1,"")</f>
        <v>#REF!</v>
      </c>
      <c r="AH918" s="3"/>
    </row>
    <row r="919" spans="2:34" ht="20.100000000000001" customHeight="1" x14ac:dyDescent="0.2">
      <c r="B919" s="38"/>
      <c r="C919" s="27"/>
      <c r="D919" s="28"/>
      <c r="E919" s="25"/>
      <c r="F919" s="25"/>
      <c r="G919" s="37"/>
      <c r="H919" s="80" t="str">
        <f t="shared" si="14"/>
        <v/>
      </c>
      <c r="N919" s="5" t="e">
        <f>IF(AND(B919=#REF!,C919=#REF!),LOOKUP(9.99999999999999E+307,$N$2:N918)+1,"")</f>
        <v>#REF!</v>
      </c>
      <c r="AH919" s="3"/>
    </row>
    <row r="920" spans="2:34" ht="20.100000000000001" customHeight="1" x14ac:dyDescent="0.2">
      <c r="B920" s="38"/>
      <c r="C920" s="27"/>
      <c r="D920" s="28"/>
      <c r="E920" s="25"/>
      <c r="F920" s="25"/>
      <c r="G920" s="37"/>
      <c r="H920" s="80" t="str">
        <f t="shared" si="14"/>
        <v/>
      </c>
      <c r="N920" s="5" t="e">
        <f>IF(AND(B920=#REF!,C920=#REF!),LOOKUP(9.99999999999999E+307,$N$2:N919)+1,"")</f>
        <v>#REF!</v>
      </c>
      <c r="AH920" s="3"/>
    </row>
    <row r="921" spans="2:34" ht="20.100000000000001" customHeight="1" x14ac:dyDescent="0.2">
      <c r="B921" s="38"/>
      <c r="C921" s="27"/>
      <c r="D921" s="28"/>
      <c r="E921" s="25"/>
      <c r="F921" s="25"/>
      <c r="G921" s="37"/>
      <c r="H921" s="80" t="str">
        <f t="shared" si="14"/>
        <v/>
      </c>
      <c r="N921" s="5" t="e">
        <f>IF(AND(B921=#REF!,C921=#REF!),LOOKUP(9.99999999999999E+307,$N$2:N920)+1,"")</f>
        <v>#REF!</v>
      </c>
      <c r="AH921" s="3"/>
    </row>
    <row r="922" spans="2:34" ht="20.100000000000001" customHeight="1" x14ac:dyDescent="0.2">
      <c r="B922" s="38"/>
      <c r="C922" s="27"/>
      <c r="D922" s="28"/>
      <c r="E922" s="25"/>
      <c r="F922" s="25"/>
      <c r="G922" s="37"/>
      <c r="H922" s="80" t="str">
        <f t="shared" si="14"/>
        <v/>
      </c>
      <c r="N922" s="5" t="e">
        <f>IF(AND(B922=#REF!,C922=#REF!),LOOKUP(9.99999999999999E+307,$N$2:N921)+1,"")</f>
        <v>#REF!</v>
      </c>
      <c r="AH922" s="3"/>
    </row>
    <row r="923" spans="2:34" ht="20.100000000000001" customHeight="1" x14ac:dyDescent="0.2">
      <c r="B923" s="38"/>
      <c r="C923" s="27"/>
      <c r="D923" s="28"/>
      <c r="E923" s="25"/>
      <c r="F923" s="25"/>
      <c r="G923" s="37"/>
      <c r="H923" s="80" t="str">
        <f t="shared" si="14"/>
        <v/>
      </c>
      <c r="N923" s="5" t="e">
        <f>IF(AND(B923=#REF!,C923=#REF!),LOOKUP(9.99999999999999E+307,$N$2:N922)+1,"")</f>
        <v>#REF!</v>
      </c>
      <c r="AH923" s="3"/>
    </row>
    <row r="924" spans="2:34" ht="20.100000000000001" customHeight="1" x14ac:dyDescent="0.2">
      <c r="B924" s="38"/>
      <c r="C924" s="27"/>
      <c r="D924" s="28"/>
      <c r="E924" s="25"/>
      <c r="F924" s="25"/>
      <c r="G924" s="37"/>
      <c r="H924" s="80" t="str">
        <f t="shared" si="14"/>
        <v/>
      </c>
      <c r="N924" s="5" t="e">
        <f>IF(AND(B924=#REF!,C924=#REF!),LOOKUP(9.99999999999999E+307,$N$2:N923)+1,"")</f>
        <v>#REF!</v>
      </c>
      <c r="AH924" s="3"/>
    </row>
    <row r="925" spans="2:34" ht="20.100000000000001" customHeight="1" x14ac:dyDescent="0.2">
      <c r="B925" s="38"/>
      <c r="C925" s="27"/>
      <c r="D925" s="28"/>
      <c r="E925" s="25"/>
      <c r="F925" s="25"/>
      <c r="G925" s="37"/>
      <c r="H925" s="80" t="str">
        <f t="shared" si="14"/>
        <v/>
      </c>
      <c r="N925" s="5" t="e">
        <f>IF(AND(B925=#REF!,C925=#REF!),LOOKUP(9.99999999999999E+307,$N$2:N924)+1,"")</f>
        <v>#REF!</v>
      </c>
      <c r="AH925" s="3"/>
    </row>
    <row r="926" spans="2:34" ht="20.100000000000001" customHeight="1" x14ac:dyDescent="0.2">
      <c r="B926" s="38"/>
      <c r="C926" s="27"/>
      <c r="D926" s="28"/>
      <c r="E926" s="25"/>
      <c r="F926" s="25"/>
      <c r="G926" s="37"/>
      <c r="H926" s="80" t="str">
        <f t="shared" si="14"/>
        <v/>
      </c>
      <c r="N926" s="5" t="e">
        <f>IF(AND(B926=#REF!,C926=#REF!),LOOKUP(9.99999999999999E+307,$N$2:N925)+1,"")</f>
        <v>#REF!</v>
      </c>
      <c r="AH926" s="3"/>
    </row>
    <row r="927" spans="2:34" ht="20.100000000000001" customHeight="1" x14ac:dyDescent="0.2">
      <c r="B927" s="38"/>
      <c r="C927" s="27"/>
      <c r="D927" s="28"/>
      <c r="E927" s="25"/>
      <c r="F927" s="25"/>
      <c r="G927" s="37"/>
      <c r="H927" s="80" t="str">
        <f t="shared" si="14"/>
        <v/>
      </c>
      <c r="N927" s="5" t="e">
        <f>IF(AND(B927=#REF!,C927=#REF!),LOOKUP(9.99999999999999E+307,$N$2:N926)+1,"")</f>
        <v>#REF!</v>
      </c>
      <c r="AH927" s="3"/>
    </row>
    <row r="928" spans="2:34" ht="20.100000000000001" customHeight="1" x14ac:dyDescent="0.2">
      <c r="B928" s="38"/>
      <c r="C928" s="27"/>
      <c r="D928" s="28"/>
      <c r="E928" s="25"/>
      <c r="F928" s="25"/>
      <c r="G928" s="37"/>
      <c r="H928" s="80" t="str">
        <f t="shared" si="14"/>
        <v/>
      </c>
      <c r="N928" s="5" t="e">
        <f>IF(AND(B928=#REF!,C928=#REF!),LOOKUP(9.99999999999999E+307,$N$2:N927)+1,"")</f>
        <v>#REF!</v>
      </c>
      <c r="AH928" s="3"/>
    </row>
    <row r="929" spans="2:34" ht="20.100000000000001" customHeight="1" x14ac:dyDescent="0.2">
      <c r="B929" s="38"/>
      <c r="C929" s="27"/>
      <c r="D929" s="28"/>
      <c r="E929" s="25"/>
      <c r="F929" s="25"/>
      <c r="G929" s="37"/>
      <c r="H929" s="80" t="str">
        <f t="shared" si="14"/>
        <v/>
      </c>
      <c r="N929" s="5" t="e">
        <f>IF(AND(B929=#REF!,C929=#REF!),LOOKUP(9.99999999999999E+307,$N$2:N928)+1,"")</f>
        <v>#REF!</v>
      </c>
      <c r="AH929" s="3"/>
    </row>
    <row r="930" spans="2:34" ht="20.100000000000001" customHeight="1" x14ac:dyDescent="0.2">
      <c r="B930" s="38"/>
      <c r="C930" s="27"/>
      <c r="D930" s="28"/>
      <c r="E930" s="25"/>
      <c r="F930" s="25"/>
      <c r="G930" s="37"/>
      <c r="H930" s="80" t="str">
        <f t="shared" si="14"/>
        <v/>
      </c>
      <c r="N930" s="5" t="e">
        <f>IF(AND(B930=#REF!,C930=#REF!),LOOKUP(9.99999999999999E+307,$N$2:N929)+1,"")</f>
        <v>#REF!</v>
      </c>
      <c r="AH930" s="3"/>
    </row>
    <row r="931" spans="2:34" ht="20.100000000000001" customHeight="1" x14ac:dyDescent="0.2">
      <c r="B931" s="38"/>
      <c r="C931" s="27"/>
      <c r="D931" s="28"/>
      <c r="E931" s="25"/>
      <c r="F931" s="25"/>
      <c r="G931" s="37"/>
      <c r="H931" s="80" t="str">
        <f t="shared" si="14"/>
        <v/>
      </c>
      <c r="N931" s="5" t="e">
        <f>IF(AND(B931=#REF!,C931=#REF!),LOOKUP(9.99999999999999E+307,$N$2:N930)+1,"")</f>
        <v>#REF!</v>
      </c>
      <c r="AH931" s="3"/>
    </row>
    <row r="932" spans="2:34" ht="20.100000000000001" customHeight="1" x14ac:dyDescent="0.2">
      <c r="B932" s="38"/>
      <c r="C932" s="27"/>
      <c r="D932" s="28"/>
      <c r="E932" s="25"/>
      <c r="F932" s="25"/>
      <c r="G932" s="37"/>
      <c r="H932" s="80" t="str">
        <f t="shared" si="14"/>
        <v/>
      </c>
      <c r="N932" s="5" t="e">
        <f>IF(AND(B932=#REF!,C932=#REF!),LOOKUP(9.99999999999999E+307,$N$2:N931)+1,"")</f>
        <v>#REF!</v>
      </c>
      <c r="AH932" s="3"/>
    </row>
    <row r="933" spans="2:34" ht="20.100000000000001" customHeight="1" x14ac:dyDescent="0.2">
      <c r="B933" s="38"/>
      <c r="C933" s="27"/>
      <c r="D933" s="28"/>
      <c r="E933" s="25"/>
      <c r="F933" s="25"/>
      <c r="G933" s="37"/>
      <c r="H933" s="80" t="str">
        <f t="shared" si="14"/>
        <v/>
      </c>
      <c r="N933" s="5" t="e">
        <f>IF(AND(B933=#REF!,C933=#REF!),LOOKUP(9.99999999999999E+307,$N$2:N932)+1,"")</f>
        <v>#REF!</v>
      </c>
      <c r="AH933" s="3"/>
    </row>
    <row r="934" spans="2:34" ht="20.100000000000001" customHeight="1" x14ac:dyDescent="0.2">
      <c r="B934" s="38"/>
      <c r="C934" s="27"/>
      <c r="D934" s="28"/>
      <c r="E934" s="25"/>
      <c r="F934" s="25"/>
      <c r="G934" s="37"/>
      <c r="H934" s="80" t="str">
        <f t="shared" si="14"/>
        <v/>
      </c>
      <c r="N934" s="5" t="e">
        <f>IF(AND(B934=#REF!,C934=#REF!),LOOKUP(9.99999999999999E+307,$N$2:N933)+1,"")</f>
        <v>#REF!</v>
      </c>
      <c r="AH934" s="3"/>
    </row>
    <row r="935" spans="2:34" ht="20.100000000000001" customHeight="1" x14ac:dyDescent="0.2">
      <c r="B935" s="38"/>
      <c r="C935" s="27"/>
      <c r="D935" s="28"/>
      <c r="E935" s="25"/>
      <c r="F935" s="25"/>
      <c r="G935" s="37"/>
      <c r="H935" s="80" t="str">
        <f t="shared" si="14"/>
        <v/>
      </c>
      <c r="N935" s="5" t="e">
        <f>IF(AND(B935=#REF!,C935=#REF!),LOOKUP(9.99999999999999E+307,$N$2:N934)+1,"")</f>
        <v>#REF!</v>
      </c>
      <c r="AH935" s="3"/>
    </row>
    <row r="936" spans="2:34" ht="20.100000000000001" customHeight="1" x14ac:dyDescent="0.2">
      <c r="B936" s="38"/>
      <c r="C936" s="27"/>
      <c r="D936" s="28"/>
      <c r="E936" s="25"/>
      <c r="F936" s="25"/>
      <c r="G936" s="37"/>
      <c r="H936" s="80" t="str">
        <f t="shared" si="14"/>
        <v/>
      </c>
      <c r="N936" s="5" t="e">
        <f>IF(AND(B936=#REF!,C936=#REF!),LOOKUP(9.99999999999999E+307,$N$2:N935)+1,"")</f>
        <v>#REF!</v>
      </c>
      <c r="AH936" s="3"/>
    </row>
    <row r="937" spans="2:34" ht="20.100000000000001" customHeight="1" x14ac:dyDescent="0.2">
      <c r="B937" s="38"/>
      <c r="C937" s="27"/>
      <c r="D937" s="28"/>
      <c r="E937" s="25"/>
      <c r="F937" s="25"/>
      <c r="G937" s="37"/>
      <c r="H937" s="80" t="str">
        <f t="shared" si="14"/>
        <v/>
      </c>
      <c r="N937" s="5" t="e">
        <f>IF(AND(B937=#REF!,C937=#REF!),LOOKUP(9.99999999999999E+307,$N$2:N936)+1,"")</f>
        <v>#REF!</v>
      </c>
      <c r="AH937" s="3"/>
    </row>
    <row r="938" spans="2:34" ht="20.100000000000001" customHeight="1" x14ac:dyDescent="0.2">
      <c r="B938" s="38"/>
      <c r="C938" s="27"/>
      <c r="D938" s="28"/>
      <c r="E938" s="25"/>
      <c r="F938" s="25"/>
      <c r="G938" s="37"/>
      <c r="H938" s="80" t="str">
        <f t="shared" si="14"/>
        <v/>
      </c>
      <c r="N938" s="5" t="e">
        <f>IF(AND(B938=#REF!,C938=#REF!),LOOKUP(9.99999999999999E+307,$N$2:N937)+1,"")</f>
        <v>#REF!</v>
      </c>
      <c r="AH938" s="3"/>
    </row>
    <row r="939" spans="2:34" ht="20.100000000000001" customHeight="1" x14ac:dyDescent="0.2">
      <c r="B939" s="38"/>
      <c r="C939" s="27"/>
      <c r="D939" s="28"/>
      <c r="E939" s="25"/>
      <c r="F939" s="25"/>
      <c r="G939" s="37"/>
      <c r="H939" s="80" t="str">
        <f t="shared" si="14"/>
        <v/>
      </c>
      <c r="N939" s="5" t="e">
        <f>IF(AND(B939=#REF!,C939=#REF!),LOOKUP(9.99999999999999E+307,$N$2:N938)+1,"")</f>
        <v>#REF!</v>
      </c>
      <c r="AH939" s="3"/>
    </row>
    <row r="940" spans="2:34" ht="20.100000000000001" customHeight="1" x14ac:dyDescent="0.2">
      <c r="B940" s="38"/>
      <c r="C940" s="27"/>
      <c r="D940" s="28"/>
      <c r="E940" s="25"/>
      <c r="F940" s="25"/>
      <c r="G940" s="37"/>
      <c r="H940" s="80" t="str">
        <f t="shared" si="14"/>
        <v/>
      </c>
      <c r="N940" s="5" t="e">
        <f>IF(AND(B940=#REF!,C940=#REF!),LOOKUP(9.99999999999999E+307,$N$2:N939)+1,"")</f>
        <v>#REF!</v>
      </c>
      <c r="AH940" s="3"/>
    </row>
    <row r="941" spans="2:34" ht="20.100000000000001" customHeight="1" x14ac:dyDescent="0.2">
      <c r="B941" s="38"/>
      <c r="C941" s="27"/>
      <c r="D941" s="28"/>
      <c r="E941" s="25"/>
      <c r="F941" s="25"/>
      <c r="G941" s="37"/>
      <c r="H941" s="80" t="str">
        <f t="shared" si="14"/>
        <v/>
      </c>
      <c r="N941" s="5" t="e">
        <f>IF(AND(B941=#REF!,C941=#REF!),LOOKUP(9.99999999999999E+307,$N$2:N940)+1,"")</f>
        <v>#REF!</v>
      </c>
      <c r="AH941" s="3"/>
    </row>
    <row r="942" spans="2:34" ht="20.100000000000001" customHeight="1" x14ac:dyDescent="0.2">
      <c r="B942" s="38"/>
      <c r="C942" s="27"/>
      <c r="D942" s="28"/>
      <c r="E942" s="25"/>
      <c r="F942" s="25"/>
      <c r="G942" s="37"/>
      <c r="H942" s="80" t="str">
        <f t="shared" si="14"/>
        <v/>
      </c>
      <c r="N942" s="5" t="e">
        <f>IF(AND(B942=#REF!,C942=#REF!),LOOKUP(9.99999999999999E+307,$N$2:N941)+1,"")</f>
        <v>#REF!</v>
      </c>
      <c r="AH942" s="3"/>
    </row>
    <row r="943" spans="2:34" ht="20.100000000000001" customHeight="1" x14ac:dyDescent="0.2">
      <c r="B943" s="38"/>
      <c r="C943" s="27"/>
      <c r="D943" s="28"/>
      <c r="E943" s="25"/>
      <c r="F943" s="25"/>
      <c r="G943" s="37"/>
      <c r="H943" s="80" t="str">
        <f t="shared" si="14"/>
        <v/>
      </c>
      <c r="N943" s="5" t="e">
        <f>IF(AND(B943=#REF!,C943=#REF!),LOOKUP(9.99999999999999E+307,$N$2:N942)+1,"")</f>
        <v>#REF!</v>
      </c>
      <c r="AH943" s="3"/>
    </row>
    <row r="944" spans="2:34" ht="20.100000000000001" customHeight="1" x14ac:dyDescent="0.2">
      <c r="B944" s="38"/>
      <c r="C944" s="27"/>
      <c r="D944" s="28"/>
      <c r="E944" s="25"/>
      <c r="F944" s="25"/>
      <c r="G944" s="37"/>
      <c r="H944" s="80" t="str">
        <f t="shared" si="14"/>
        <v/>
      </c>
      <c r="N944" s="5" t="e">
        <f>IF(AND(B944=#REF!,C944=#REF!),LOOKUP(9.99999999999999E+307,$N$2:N943)+1,"")</f>
        <v>#REF!</v>
      </c>
      <c r="AH944" s="3"/>
    </row>
    <row r="945" spans="2:34" ht="20.100000000000001" customHeight="1" x14ac:dyDescent="0.2">
      <c r="B945" s="38"/>
      <c r="C945" s="27"/>
      <c r="D945" s="28"/>
      <c r="E945" s="25"/>
      <c r="F945" s="25"/>
      <c r="G945" s="37"/>
      <c r="H945" s="80" t="str">
        <f t="shared" si="14"/>
        <v/>
      </c>
      <c r="N945" s="5" t="e">
        <f>IF(AND(B945=#REF!,C945=#REF!),LOOKUP(9.99999999999999E+307,$N$2:N944)+1,"")</f>
        <v>#REF!</v>
      </c>
      <c r="AH945" s="3"/>
    </row>
    <row r="946" spans="2:34" ht="20.100000000000001" customHeight="1" x14ac:dyDescent="0.2">
      <c r="B946" s="38"/>
      <c r="C946" s="27"/>
      <c r="D946" s="28"/>
      <c r="E946" s="25"/>
      <c r="F946" s="25"/>
      <c r="G946" s="37"/>
      <c r="H946" s="80" t="str">
        <f t="shared" si="14"/>
        <v/>
      </c>
      <c r="N946" s="5" t="e">
        <f>IF(AND(B946=#REF!,C946=#REF!),LOOKUP(9.99999999999999E+307,$N$2:N945)+1,"")</f>
        <v>#REF!</v>
      </c>
      <c r="AH946" s="3"/>
    </row>
    <row r="947" spans="2:34" ht="20.100000000000001" customHeight="1" x14ac:dyDescent="0.2">
      <c r="B947" s="38"/>
      <c r="C947" s="27"/>
      <c r="D947" s="28"/>
      <c r="E947" s="25"/>
      <c r="F947" s="25"/>
      <c r="G947" s="37"/>
      <c r="H947" s="80" t="str">
        <f t="shared" si="14"/>
        <v/>
      </c>
      <c r="N947" s="5" t="e">
        <f>IF(AND(B947=#REF!,C947=#REF!),LOOKUP(9.99999999999999E+307,$N$2:N946)+1,"")</f>
        <v>#REF!</v>
      </c>
      <c r="AH947" s="3"/>
    </row>
    <row r="948" spans="2:34" ht="20.100000000000001" customHeight="1" x14ac:dyDescent="0.2">
      <c r="B948" s="38"/>
      <c r="C948" s="27"/>
      <c r="D948" s="28"/>
      <c r="E948" s="25"/>
      <c r="F948" s="25"/>
      <c r="G948" s="37"/>
      <c r="H948" s="80" t="str">
        <f t="shared" si="14"/>
        <v/>
      </c>
      <c r="N948" s="5" t="e">
        <f>IF(AND(B948=#REF!,C948=#REF!),LOOKUP(9.99999999999999E+307,$N$2:N947)+1,"")</f>
        <v>#REF!</v>
      </c>
      <c r="AH948" s="3"/>
    </row>
    <row r="949" spans="2:34" ht="20.100000000000001" customHeight="1" x14ac:dyDescent="0.2">
      <c r="B949" s="38"/>
      <c r="C949" s="27"/>
      <c r="D949" s="28"/>
      <c r="E949" s="25"/>
      <c r="F949" s="25"/>
      <c r="G949" s="37"/>
      <c r="H949" s="80" t="str">
        <f t="shared" si="14"/>
        <v/>
      </c>
      <c r="N949" s="5" t="e">
        <f>IF(AND(B949=#REF!,C949=#REF!),LOOKUP(9.99999999999999E+307,$N$2:N948)+1,"")</f>
        <v>#REF!</v>
      </c>
      <c r="AH949" s="3"/>
    </row>
    <row r="950" spans="2:34" ht="20.100000000000001" customHeight="1" x14ac:dyDescent="0.2">
      <c r="B950" s="38"/>
      <c r="C950" s="27"/>
      <c r="D950" s="28"/>
      <c r="E950" s="25"/>
      <c r="F950" s="25"/>
      <c r="G950" s="37"/>
      <c r="H950" s="80" t="str">
        <f t="shared" si="14"/>
        <v/>
      </c>
      <c r="N950" s="5" t="e">
        <f>IF(AND(B950=#REF!,C950=#REF!),LOOKUP(9.99999999999999E+307,$N$2:N949)+1,"")</f>
        <v>#REF!</v>
      </c>
      <c r="AH950" s="3"/>
    </row>
    <row r="951" spans="2:34" ht="20.100000000000001" customHeight="1" x14ac:dyDescent="0.2">
      <c r="B951" s="38"/>
      <c r="C951" s="27"/>
      <c r="D951" s="28"/>
      <c r="E951" s="25"/>
      <c r="F951" s="25"/>
      <c r="G951" s="37"/>
      <c r="H951" s="80" t="str">
        <f t="shared" si="14"/>
        <v/>
      </c>
      <c r="N951" s="5" t="e">
        <f>IF(AND(B951=#REF!,C951=#REF!),LOOKUP(9.99999999999999E+307,$N$2:N950)+1,"")</f>
        <v>#REF!</v>
      </c>
      <c r="AH951" s="3"/>
    </row>
    <row r="952" spans="2:34" ht="20.100000000000001" customHeight="1" x14ac:dyDescent="0.2">
      <c r="B952" s="38"/>
      <c r="C952" s="27"/>
      <c r="D952" s="28"/>
      <c r="E952" s="25"/>
      <c r="F952" s="25"/>
      <c r="G952" s="37"/>
      <c r="H952" s="80" t="str">
        <f t="shared" si="14"/>
        <v/>
      </c>
      <c r="N952" s="5" t="e">
        <f>IF(AND(B952=#REF!,C952=#REF!),LOOKUP(9.99999999999999E+307,$N$2:N951)+1,"")</f>
        <v>#REF!</v>
      </c>
      <c r="AH952" s="3"/>
    </row>
    <row r="953" spans="2:34" ht="20.100000000000001" customHeight="1" x14ac:dyDescent="0.2">
      <c r="B953" s="38"/>
      <c r="C953" s="27"/>
      <c r="D953" s="28"/>
      <c r="E953" s="25"/>
      <c r="F953" s="25"/>
      <c r="G953" s="37"/>
      <c r="H953" s="80" t="str">
        <f t="shared" si="14"/>
        <v/>
      </c>
      <c r="N953" s="5" t="e">
        <f>IF(AND(B953=#REF!,C953=#REF!),LOOKUP(9.99999999999999E+307,$N$2:N952)+1,"")</f>
        <v>#REF!</v>
      </c>
      <c r="AH953" s="3"/>
    </row>
    <row r="954" spans="2:34" ht="20.100000000000001" customHeight="1" x14ac:dyDescent="0.2">
      <c r="B954" s="38"/>
      <c r="C954" s="27"/>
      <c r="D954" s="28"/>
      <c r="E954" s="25"/>
      <c r="F954" s="25"/>
      <c r="G954" s="37"/>
      <c r="H954" s="80" t="str">
        <f t="shared" si="14"/>
        <v/>
      </c>
      <c r="N954" s="5" t="e">
        <f>IF(AND(B954=#REF!,C954=#REF!),LOOKUP(9.99999999999999E+307,$N$2:N953)+1,"")</f>
        <v>#REF!</v>
      </c>
      <c r="AH954" s="3"/>
    </row>
    <row r="955" spans="2:34" ht="20.100000000000001" customHeight="1" x14ac:dyDescent="0.2">
      <c r="B955" s="38"/>
      <c r="C955" s="27"/>
      <c r="D955" s="28"/>
      <c r="E955" s="25"/>
      <c r="F955" s="25"/>
      <c r="G955" s="37"/>
      <c r="H955" s="80" t="str">
        <f t="shared" si="14"/>
        <v/>
      </c>
      <c r="N955" s="5" t="e">
        <f>IF(AND(B955=#REF!,C955=#REF!),LOOKUP(9.99999999999999E+307,$N$2:N954)+1,"")</f>
        <v>#REF!</v>
      </c>
      <c r="AH955" s="3"/>
    </row>
    <row r="956" spans="2:34" ht="20.100000000000001" customHeight="1" x14ac:dyDescent="0.2">
      <c r="B956" s="38"/>
      <c r="C956" s="27"/>
      <c r="D956" s="28"/>
      <c r="E956" s="25"/>
      <c r="F956" s="25"/>
      <c r="G956" s="37"/>
      <c r="H956" s="80" t="str">
        <f t="shared" si="14"/>
        <v/>
      </c>
      <c r="N956" s="5" t="e">
        <f>IF(AND(B956=#REF!,C956=#REF!),LOOKUP(9.99999999999999E+307,$N$2:N955)+1,"")</f>
        <v>#REF!</v>
      </c>
      <c r="AH956" s="3"/>
    </row>
    <row r="957" spans="2:34" ht="20.100000000000001" customHeight="1" x14ac:dyDescent="0.2">
      <c r="B957" s="38"/>
      <c r="C957" s="27"/>
      <c r="D957" s="28"/>
      <c r="E957" s="25"/>
      <c r="F957" s="25"/>
      <c r="G957" s="37"/>
      <c r="H957" s="80" t="str">
        <f t="shared" si="14"/>
        <v/>
      </c>
      <c r="N957" s="5" t="e">
        <f>IF(AND(B957=#REF!,C957=#REF!),LOOKUP(9.99999999999999E+307,$N$2:N956)+1,"")</f>
        <v>#REF!</v>
      </c>
      <c r="AH957" s="3"/>
    </row>
    <row r="958" spans="2:34" ht="20.100000000000001" customHeight="1" x14ac:dyDescent="0.2">
      <c r="B958" s="38"/>
      <c r="C958" s="27"/>
      <c r="D958" s="28"/>
      <c r="E958" s="25"/>
      <c r="F958" s="25"/>
      <c r="G958" s="37"/>
      <c r="H958" s="80" t="str">
        <f t="shared" si="14"/>
        <v/>
      </c>
      <c r="N958" s="5" t="e">
        <f>IF(AND(B958=#REF!,C958=#REF!),LOOKUP(9.99999999999999E+307,$N$2:N957)+1,"")</f>
        <v>#REF!</v>
      </c>
      <c r="AH958" s="3"/>
    </row>
    <row r="959" spans="2:34" ht="20.100000000000001" customHeight="1" x14ac:dyDescent="0.2">
      <c r="B959" s="38"/>
      <c r="C959" s="27"/>
      <c r="D959" s="28"/>
      <c r="E959" s="25"/>
      <c r="F959" s="25"/>
      <c r="G959" s="37"/>
      <c r="H959" s="80" t="str">
        <f t="shared" si="14"/>
        <v/>
      </c>
      <c r="N959" s="5" t="e">
        <f>IF(AND(B959=#REF!,C959=#REF!),LOOKUP(9.99999999999999E+307,$N$2:N958)+1,"")</f>
        <v>#REF!</v>
      </c>
      <c r="AH959" s="3"/>
    </row>
    <row r="960" spans="2:34" ht="20.100000000000001" customHeight="1" x14ac:dyDescent="0.2">
      <c r="B960" s="38"/>
      <c r="C960" s="27"/>
      <c r="D960" s="28"/>
      <c r="E960" s="25"/>
      <c r="F960" s="25"/>
      <c r="G960" s="37"/>
      <c r="H960" s="80" t="str">
        <f t="shared" si="14"/>
        <v/>
      </c>
      <c r="N960" s="5" t="e">
        <f>IF(AND(B960=#REF!,C960=#REF!),LOOKUP(9.99999999999999E+307,$N$2:N959)+1,"")</f>
        <v>#REF!</v>
      </c>
      <c r="AH960" s="3"/>
    </row>
    <row r="961" spans="2:34" ht="20.100000000000001" customHeight="1" x14ac:dyDescent="0.2">
      <c r="B961" s="38"/>
      <c r="C961" s="27"/>
      <c r="D961" s="28"/>
      <c r="E961" s="25"/>
      <c r="F961" s="25"/>
      <c r="G961" s="37"/>
      <c r="H961" s="80" t="str">
        <f t="shared" si="14"/>
        <v/>
      </c>
      <c r="N961" s="5" t="e">
        <f>IF(AND(B961=#REF!,C961=#REF!),LOOKUP(9.99999999999999E+307,$N$2:N960)+1,"")</f>
        <v>#REF!</v>
      </c>
      <c r="AH961" s="3"/>
    </row>
    <row r="962" spans="2:34" ht="20.100000000000001" customHeight="1" x14ac:dyDescent="0.2">
      <c r="B962" s="38"/>
      <c r="C962" s="27"/>
      <c r="D962" s="28"/>
      <c r="E962" s="25"/>
      <c r="F962" s="25"/>
      <c r="G962" s="37"/>
      <c r="H962" s="80" t="str">
        <f t="shared" si="14"/>
        <v/>
      </c>
      <c r="N962" s="5" t="e">
        <f>IF(AND(B962=#REF!,C962=#REF!),LOOKUP(9.99999999999999E+307,$N$2:N961)+1,"")</f>
        <v>#REF!</v>
      </c>
      <c r="AH962" s="3"/>
    </row>
    <row r="963" spans="2:34" ht="20.100000000000001" customHeight="1" x14ac:dyDescent="0.2">
      <c r="B963" s="38"/>
      <c r="C963" s="27"/>
      <c r="D963" s="28"/>
      <c r="E963" s="25"/>
      <c r="F963" s="25"/>
      <c r="G963" s="37"/>
      <c r="H963" s="80" t="str">
        <f t="shared" si="14"/>
        <v/>
      </c>
      <c r="N963" s="5" t="e">
        <f>IF(AND(B963=#REF!,C963=#REF!),LOOKUP(9.99999999999999E+307,$N$2:N962)+1,"")</f>
        <v>#REF!</v>
      </c>
      <c r="AH963" s="3"/>
    </row>
    <row r="964" spans="2:34" ht="20.100000000000001" customHeight="1" x14ac:dyDescent="0.2">
      <c r="B964" s="38"/>
      <c r="C964" s="27"/>
      <c r="D964" s="28"/>
      <c r="E964" s="25"/>
      <c r="F964" s="25"/>
      <c r="G964" s="37"/>
      <c r="H964" s="80" t="str">
        <f t="shared" ref="H964:H1027" si="15">IF(E964="","",IF(E964="เด็กชาย","M",IF(E964="นาย","M","W")))</f>
        <v/>
      </c>
      <c r="N964" s="5" t="e">
        <f>IF(AND(B964=#REF!,C964=#REF!),LOOKUP(9.99999999999999E+307,$N$2:N963)+1,"")</f>
        <v>#REF!</v>
      </c>
      <c r="AH964" s="3"/>
    </row>
    <row r="965" spans="2:34" ht="20.100000000000001" customHeight="1" x14ac:dyDescent="0.2">
      <c r="B965" s="38"/>
      <c r="C965" s="27"/>
      <c r="D965" s="28"/>
      <c r="E965" s="25"/>
      <c r="F965" s="25"/>
      <c r="G965" s="37"/>
      <c r="H965" s="80" t="str">
        <f t="shared" si="15"/>
        <v/>
      </c>
      <c r="N965" s="5" t="e">
        <f>IF(AND(B965=#REF!,C965=#REF!),LOOKUP(9.99999999999999E+307,$N$2:N964)+1,"")</f>
        <v>#REF!</v>
      </c>
      <c r="AH965" s="3"/>
    </row>
    <row r="966" spans="2:34" ht="20.100000000000001" customHeight="1" x14ac:dyDescent="0.2">
      <c r="B966" s="38"/>
      <c r="C966" s="27"/>
      <c r="D966" s="28"/>
      <c r="E966" s="25"/>
      <c r="F966" s="25"/>
      <c r="G966" s="37"/>
      <c r="H966" s="80" t="str">
        <f t="shared" si="15"/>
        <v/>
      </c>
      <c r="N966" s="5" t="e">
        <f>IF(AND(B966=#REF!,C966=#REF!),LOOKUP(9.99999999999999E+307,$N$2:N965)+1,"")</f>
        <v>#REF!</v>
      </c>
      <c r="AH966" s="3"/>
    </row>
    <row r="967" spans="2:34" ht="20.100000000000001" customHeight="1" x14ac:dyDescent="0.2">
      <c r="B967" s="38"/>
      <c r="C967" s="27"/>
      <c r="D967" s="28"/>
      <c r="E967" s="25"/>
      <c r="F967" s="25"/>
      <c r="G967" s="37"/>
      <c r="H967" s="80" t="str">
        <f t="shared" si="15"/>
        <v/>
      </c>
      <c r="N967" s="5" t="e">
        <f>IF(AND(B967=#REF!,C967=#REF!),LOOKUP(9.99999999999999E+307,$N$2:N966)+1,"")</f>
        <v>#REF!</v>
      </c>
      <c r="AH967" s="3"/>
    </row>
    <row r="968" spans="2:34" ht="20.100000000000001" customHeight="1" x14ac:dyDescent="0.2">
      <c r="B968" s="38"/>
      <c r="C968" s="27"/>
      <c r="D968" s="28"/>
      <c r="E968" s="25"/>
      <c r="F968" s="25"/>
      <c r="G968" s="37"/>
      <c r="H968" s="80" t="str">
        <f t="shared" si="15"/>
        <v/>
      </c>
      <c r="N968" s="5" t="e">
        <f>IF(AND(B968=#REF!,C968=#REF!),LOOKUP(9.99999999999999E+307,$N$2:N967)+1,"")</f>
        <v>#REF!</v>
      </c>
      <c r="AH968" s="3"/>
    </row>
    <row r="969" spans="2:34" ht="20.100000000000001" customHeight="1" x14ac:dyDescent="0.2">
      <c r="B969" s="38"/>
      <c r="C969" s="27"/>
      <c r="D969" s="28"/>
      <c r="E969" s="25"/>
      <c r="F969" s="25"/>
      <c r="G969" s="37"/>
      <c r="H969" s="80" t="str">
        <f t="shared" si="15"/>
        <v/>
      </c>
      <c r="N969" s="5" t="e">
        <f>IF(AND(B969=#REF!,C969=#REF!),LOOKUP(9.99999999999999E+307,$N$2:N968)+1,"")</f>
        <v>#REF!</v>
      </c>
      <c r="AH969" s="3"/>
    </row>
    <row r="970" spans="2:34" ht="20.100000000000001" customHeight="1" x14ac:dyDescent="0.2">
      <c r="B970" s="38"/>
      <c r="C970" s="27"/>
      <c r="D970" s="28"/>
      <c r="E970" s="25"/>
      <c r="F970" s="25"/>
      <c r="G970" s="37"/>
      <c r="H970" s="80" t="str">
        <f t="shared" si="15"/>
        <v/>
      </c>
      <c r="N970" s="5" t="e">
        <f>IF(AND(B970=#REF!,C970=#REF!),LOOKUP(9.99999999999999E+307,$N$2:N969)+1,"")</f>
        <v>#REF!</v>
      </c>
      <c r="AH970" s="3"/>
    </row>
    <row r="971" spans="2:34" ht="20.100000000000001" customHeight="1" x14ac:dyDescent="0.2">
      <c r="B971" s="38"/>
      <c r="C971" s="27"/>
      <c r="D971" s="28"/>
      <c r="E971" s="25"/>
      <c r="F971" s="25"/>
      <c r="G971" s="37"/>
      <c r="H971" s="80" t="str">
        <f t="shared" si="15"/>
        <v/>
      </c>
      <c r="N971" s="5" t="e">
        <f>IF(AND(B971=#REF!,C971=#REF!),LOOKUP(9.99999999999999E+307,$N$2:N970)+1,"")</f>
        <v>#REF!</v>
      </c>
      <c r="AH971" s="3"/>
    </row>
    <row r="972" spans="2:34" ht="20.100000000000001" customHeight="1" x14ac:dyDescent="0.2">
      <c r="B972" s="38"/>
      <c r="C972" s="27"/>
      <c r="D972" s="28"/>
      <c r="E972" s="25"/>
      <c r="F972" s="25"/>
      <c r="G972" s="37"/>
      <c r="H972" s="80" t="str">
        <f t="shared" si="15"/>
        <v/>
      </c>
      <c r="N972" s="5" t="e">
        <f>IF(AND(B972=#REF!,C972=#REF!),LOOKUP(9.99999999999999E+307,$N$2:N971)+1,"")</f>
        <v>#REF!</v>
      </c>
      <c r="AH972" s="3"/>
    </row>
    <row r="973" spans="2:34" ht="20.100000000000001" customHeight="1" x14ac:dyDescent="0.2">
      <c r="B973" s="38"/>
      <c r="C973" s="27"/>
      <c r="D973" s="28"/>
      <c r="E973" s="25"/>
      <c r="F973" s="25"/>
      <c r="G973" s="37"/>
      <c r="H973" s="80" t="str">
        <f t="shared" si="15"/>
        <v/>
      </c>
      <c r="N973" s="5" t="e">
        <f>IF(AND(B973=#REF!,C973=#REF!),LOOKUP(9.99999999999999E+307,$N$2:N972)+1,"")</f>
        <v>#REF!</v>
      </c>
      <c r="AH973" s="3"/>
    </row>
    <row r="974" spans="2:34" ht="20.100000000000001" customHeight="1" x14ac:dyDescent="0.2">
      <c r="B974" s="38"/>
      <c r="C974" s="27"/>
      <c r="D974" s="28"/>
      <c r="E974" s="25"/>
      <c r="F974" s="25"/>
      <c r="G974" s="37"/>
      <c r="H974" s="80" t="str">
        <f t="shared" si="15"/>
        <v/>
      </c>
      <c r="N974" s="5" t="e">
        <f>IF(AND(B974=#REF!,C974=#REF!),LOOKUP(9.99999999999999E+307,$N$2:N973)+1,"")</f>
        <v>#REF!</v>
      </c>
      <c r="AH974" s="3"/>
    </row>
    <row r="975" spans="2:34" ht="20.100000000000001" customHeight="1" x14ac:dyDescent="0.2">
      <c r="B975" s="38"/>
      <c r="C975" s="27"/>
      <c r="D975" s="28"/>
      <c r="E975" s="25"/>
      <c r="F975" s="25"/>
      <c r="G975" s="37"/>
      <c r="H975" s="80" t="str">
        <f t="shared" si="15"/>
        <v/>
      </c>
      <c r="N975" s="5" t="e">
        <f>IF(AND(B975=#REF!,C975=#REF!),LOOKUP(9.99999999999999E+307,$N$2:N974)+1,"")</f>
        <v>#REF!</v>
      </c>
      <c r="AH975" s="3"/>
    </row>
    <row r="976" spans="2:34" ht="20.100000000000001" customHeight="1" x14ac:dyDescent="0.2">
      <c r="B976" s="38"/>
      <c r="C976" s="27"/>
      <c r="D976" s="28"/>
      <c r="E976" s="25"/>
      <c r="F976" s="25"/>
      <c r="G976" s="37"/>
      <c r="H976" s="80" t="str">
        <f t="shared" si="15"/>
        <v/>
      </c>
      <c r="N976" s="5" t="e">
        <f>IF(AND(B976=#REF!,C976=#REF!),LOOKUP(9.99999999999999E+307,$N$2:N975)+1,"")</f>
        <v>#REF!</v>
      </c>
      <c r="AH976" s="3"/>
    </row>
    <row r="977" spans="2:34" ht="20.100000000000001" customHeight="1" x14ac:dyDescent="0.2">
      <c r="B977" s="38"/>
      <c r="C977" s="27"/>
      <c r="D977" s="28"/>
      <c r="E977" s="25"/>
      <c r="F977" s="25"/>
      <c r="G977" s="37"/>
      <c r="H977" s="80" t="str">
        <f t="shared" si="15"/>
        <v/>
      </c>
      <c r="N977" s="5" t="e">
        <f>IF(AND(B977=#REF!,C977=#REF!),LOOKUP(9.99999999999999E+307,$N$2:N976)+1,"")</f>
        <v>#REF!</v>
      </c>
      <c r="AH977" s="3"/>
    </row>
    <row r="978" spans="2:34" ht="20.100000000000001" customHeight="1" x14ac:dyDescent="0.2">
      <c r="B978" s="38"/>
      <c r="C978" s="27"/>
      <c r="D978" s="28"/>
      <c r="E978" s="25"/>
      <c r="F978" s="25"/>
      <c r="G978" s="37"/>
      <c r="H978" s="80" t="str">
        <f t="shared" si="15"/>
        <v/>
      </c>
      <c r="N978" s="5" t="e">
        <f>IF(AND(B978=#REF!,C978=#REF!),LOOKUP(9.99999999999999E+307,$N$2:N977)+1,"")</f>
        <v>#REF!</v>
      </c>
      <c r="AH978" s="3"/>
    </row>
    <row r="979" spans="2:34" ht="20.100000000000001" customHeight="1" x14ac:dyDescent="0.2">
      <c r="B979" s="38"/>
      <c r="C979" s="27"/>
      <c r="D979" s="28"/>
      <c r="E979" s="25"/>
      <c r="F979" s="25"/>
      <c r="G979" s="37"/>
      <c r="H979" s="80" t="str">
        <f t="shared" si="15"/>
        <v/>
      </c>
      <c r="N979" s="5" t="e">
        <f>IF(AND(B979=#REF!,C979=#REF!),LOOKUP(9.99999999999999E+307,$N$2:N978)+1,"")</f>
        <v>#REF!</v>
      </c>
      <c r="AH979" s="3"/>
    </row>
    <row r="980" spans="2:34" ht="20.100000000000001" customHeight="1" x14ac:dyDescent="0.2">
      <c r="B980" s="38"/>
      <c r="C980" s="27"/>
      <c r="D980" s="28"/>
      <c r="E980" s="25"/>
      <c r="F980" s="25"/>
      <c r="G980" s="37"/>
      <c r="H980" s="80" t="str">
        <f t="shared" si="15"/>
        <v/>
      </c>
      <c r="N980" s="5" t="e">
        <f>IF(AND(B980=#REF!,C980=#REF!),LOOKUP(9.99999999999999E+307,$N$2:N979)+1,"")</f>
        <v>#REF!</v>
      </c>
      <c r="AH980" s="3"/>
    </row>
    <row r="981" spans="2:34" ht="20.100000000000001" customHeight="1" x14ac:dyDescent="0.2">
      <c r="B981" s="38"/>
      <c r="C981" s="27"/>
      <c r="D981" s="28"/>
      <c r="E981" s="25"/>
      <c r="F981" s="25"/>
      <c r="G981" s="37"/>
      <c r="H981" s="80" t="str">
        <f t="shared" si="15"/>
        <v/>
      </c>
      <c r="N981" s="5" t="e">
        <f>IF(AND(B981=#REF!,C981=#REF!),LOOKUP(9.99999999999999E+307,$N$2:N980)+1,"")</f>
        <v>#REF!</v>
      </c>
      <c r="AH981" s="3"/>
    </row>
    <row r="982" spans="2:34" ht="20.100000000000001" customHeight="1" x14ac:dyDescent="0.2">
      <c r="B982" s="38"/>
      <c r="C982" s="27"/>
      <c r="D982" s="28"/>
      <c r="E982" s="25"/>
      <c r="F982" s="25"/>
      <c r="G982" s="37"/>
      <c r="H982" s="80" t="str">
        <f t="shared" si="15"/>
        <v/>
      </c>
      <c r="N982" s="5" t="e">
        <f>IF(AND(B982=#REF!,C982=#REF!),LOOKUP(9.99999999999999E+307,$N$2:N981)+1,"")</f>
        <v>#REF!</v>
      </c>
      <c r="AH982" s="3"/>
    </row>
    <row r="983" spans="2:34" ht="20.100000000000001" customHeight="1" x14ac:dyDescent="0.2">
      <c r="B983" s="38"/>
      <c r="C983" s="27"/>
      <c r="D983" s="28"/>
      <c r="E983" s="25"/>
      <c r="F983" s="25"/>
      <c r="G983" s="37"/>
      <c r="H983" s="80" t="str">
        <f t="shared" si="15"/>
        <v/>
      </c>
      <c r="N983" s="5" t="e">
        <f>IF(AND(B983=#REF!,C983=#REF!),LOOKUP(9.99999999999999E+307,$N$2:N982)+1,"")</f>
        <v>#REF!</v>
      </c>
      <c r="AH983" s="3"/>
    </row>
    <row r="984" spans="2:34" ht="20.100000000000001" customHeight="1" x14ac:dyDescent="0.2">
      <c r="B984" s="38"/>
      <c r="C984" s="27"/>
      <c r="D984" s="28"/>
      <c r="E984" s="25"/>
      <c r="F984" s="25"/>
      <c r="G984" s="37"/>
      <c r="H984" s="80" t="str">
        <f t="shared" si="15"/>
        <v/>
      </c>
      <c r="N984" s="5" t="e">
        <f>IF(AND(B984=#REF!,C984=#REF!),LOOKUP(9.99999999999999E+307,$N$2:N983)+1,"")</f>
        <v>#REF!</v>
      </c>
      <c r="AH984" s="3"/>
    </row>
    <row r="985" spans="2:34" ht="20.100000000000001" customHeight="1" x14ac:dyDescent="0.2">
      <c r="B985" s="38"/>
      <c r="C985" s="27"/>
      <c r="D985" s="28"/>
      <c r="E985" s="25"/>
      <c r="F985" s="25"/>
      <c r="G985" s="37"/>
      <c r="H985" s="80" t="str">
        <f t="shared" si="15"/>
        <v/>
      </c>
      <c r="N985" s="5" t="e">
        <f>IF(AND(B985=#REF!,C985=#REF!),LOOKUP(9.99999999999999E+307,$N$2:N984)+1,"")</f>
        <v>#REF!</v>
      </c>
      <c r="AH985" s="3"/>
    </row>
    <row r="986" spans="2:34" ht="20.100000000000001" customHeight="1" x14ac:dyDescent="0.2">
      <c r="B986" s="38"/>
      <c r="C986" s="27"/>
      <c r="D986" s="28"/>
      <c r="E986" s="25"/>
      <c r="F986" s="25"/>
      <c r="G986" s="37"/>
      <c r="H986" s="80" t="str">
        <f t="shared" si="15"/>
        <v/>
      </c>
      <c r="N986" s="5" t="e">
        <f>IF(AND(B986=#REF!,C986=#REF!),LOOKUP(9.99999999999999E+307,$N$2:N985)+1,"")</f>
        <v>#REF!</v>
      </c>
      <c r="AH986" s="3"/>
    </row>
    <row r="987" spans="2:34" ht="20.100000000000001" customHeight="1" x14ac:dyDescent="0.2">
      <c r="B987" s="38"/>
      <c r="C987" s="27"/>
      <c r="D987" s="28"/>
      <c r="E987" s="25"/>
      <c r="F987" s="25"/>
      <c r="G987" s="37"/>
      <c r="H987" s="80" t="str">
        <f t="shared" si="15"/>
        <v/>
      </c>
      <c r="N987" s="5" t="e">
        <f>IF(AND(B987=#REF!,C987=#REF!),LOOKUP(9.99999999999999E+307,$N$2:N986)+1,"")</f>
        <v>#REF!</v>
      </c>
      <c r="AH987" s="3"/>
    </row>
    <row r="988" spans="2:34" ht="20.100000000000001" customHeight="1" x14ac:dyDescent="0.2">
      <c r="B988" s="38"/>
      <c r="C988" s="27"/>
      <c r="D988" s="28"/>
      <c r="E988" s="25"/>
      <c r="F988" s="25"/>
      <c r="G988" s="37"/>
      <c r="H988" s="80" t="str">
        <f t="shared" si="15"/>
        <v/>
      </c>
      <c r="N988" s="5" t="e">
        <f>IF(AND(B988=#REF!,C988=#REF!),LOOKUP(9.99999999999999E+307,$N$2:N987)+1,"")</f>
        <v>#REF!</v>
      </c>
      <c r="AH988" s="3"/>
    </row>
    <row r="989" spans="2:34" ht="20.100000000000001" customHeight="1" x14ac:dyDescent="0.2">
      <c r="B989" s="38"/>
      <c r="C989" s="27"/>
      <c r="D989" s="28"/>
      <c r="E989" s="25"/>
      <c r="F989" s="25"/>
      <c r="G989" s="37"/>
      <c r="H989" s="80" t="str">
        <f t="shared" si="15"/>
        <v/>
      </c>
      <c r="N989" s="5" t="e">
        <f>IF(AND(B989=#REF!,C989=#REF!),LOOKUP(9.99999999999999E+307,$N$2:N988)+1,"")</f>
        <v>#REF!</v>
      </c>
      <c r="AH989" s="3"/>
    </row>
    <row r="990" spans="2:34" ht="20.100000000000001" customHeight="1" x14ac:dyDescent="0.2">
      <c r="B990" s="38"/>
      <c r="C990" s="27"/>
      <c r="D990" s="28"/>
      <c r="E990" s="25"/>
      <c r="F990" s="25"/>
      <c r="G990" s="37"/>
      <c r="H990" s="80" t="str">
        <f t="shared" si="15"/>
        <v/>
      </c>
      <c r="N990" s="5" t="e">
        <f>IF(AND(B990=#REF!,C990=#REF!),LOOKUP(9.99999999999999E+307,$N$2:N989)+1,"")</f>
        <v>#REF!</v>
      </c>
      <c r="AH990" s="3"/>
    </row>
    <row r="991" spans="2:34" ht="20.100000000000001" customHeight="1" x14ac:dyDescent="0.2">
      <c r="B991" s="38"/>
      <c r="C991" s="27"/>
      <c r="D991" s="28"/>
      <c r="E991" s="25"/>
      <c r="F991" s="25"/>
      <c r="G991" s="37"/>
      <c r="H991" s="80" t="str">
        <f t="shared" si="15"/>
        <v/>
      </c>
      <c r="N991" s="5" t="e">
        <f>IF(AND(B991=#REF!,C991=#REF!),LOOKUP(9.99999999999999E+307,$N$2:N990)+1,"")</f>
        <v>#REF!</v>
      </c>
      <c r="AH991" s="3"/>
    </row>
    <row r="992" spans="2:34" ht="20.100000000000001" customHeight="1" x14ac:dyDescent="0.2">
      <c r="B992" s="38"/>
      <c r="C992" s="27"/>
      <c r="D992" s="28"/>
      <c r="E992" s="25"/>
      <c r="F992" s="25"/>
      <c r="G992" s="37"/>
      <c r="H992" s="80" t="str">
        <f t="shared" si="15"/>
        <v/>
      </c>
      <c r="N992" s="5" t="e">
        <f>IF(AND(B992=#REF!,C992=#REF!),LOOKUP(9.99999999999999E+307,$N$2:N991)+1,"")</f>
        <v>#REF!</v>
      </c>
      <c r="AH992" s="3"/>
    </row>
    <row r="993" spans="2:34" ht="20.100000000000001" customHeight="1" x14ac:dyDescent="0.2">
      <c r="B993" s="38"/>
      <c r="C993" s="27"/>
      <c r="D993" s="28"/>
      <c r="E993" s="25"/>
      <c r="F993" s="25"/>
      <c r="G993" s="37"/>
      <c r="H993" s="80" t="str">
        <f t="shared" si="15"/>
        <v/>
      </c>
      <c r="N993" s="5" t="e">
        <f>IF(AND(B993=#REF!,C993=#REF!),LOOKUP(9.99999999999999E+307,$N$2:N992)+1,"")</f>
        <v>#REF!</v>
      </c>
      <c r="AH993" s="3"/>
    </row>
    <row r="994" spans="2:34" ht="20.100000000000001" customHeight="1" x14ac:dyDescent="0.2">
      <c r="B994" s="38"/>
      <c r="C994" s="27"/>
      <c r="D994" s="28"/>
      <c r="E994" s="25"/>
      <c r="F994" s="25"/>
      <c r="G994" s="37"/>
      <c r="H994" s="80" t="str">
        <f t="shared" si="15"/>
        <v/>
      </c>
      <c r="N994" s="5" t="e">
        <f>IF(AND(B994=#REF!,C994=#REF!),LOOKUP(9.99999999999999E+307,$N$2:N993)+1,"")</f>
        <v>#REF!</v>
      </c>
      <c r="AH994" s="3"/>
    </row>
    <row r="995" spans="2:34" ht="20.100000000000001" customHeight="1" x14ac:dyDescent="0.2">
      <c r="B995" s="38"/>
      <c r="C995" s="27"/>
      <c r="D995" s="28"/>
      <c r="E995" s="25"/>
      <c r="F995" s="25"/>
      <c r="G995" s="37"/>
      <c r="H995" s="80" t="str">
        <f t="shared" si="15"/>
        <v/>
      </c>
      <c r="N995" s="5" t="e">
        <f>IF(AND(B995=#REF!,C995=#REF!),LOOKUP(9.99999999999999E+307,$N$2:N994)+1,"")</f>
        <v>#REF!</v>
      </c>
      <c r="AH995" s="3"/>
    </row>
    <row r="996" spans="2:34" ht="20.100000000000001" customHeight="1" x14ac:dyDescent="0.2">
      <c r="B996" s="38"/>
      <c r="C996" s="27"/>
      <c r="D996" s="28"/>
      <c r="E996" s="25"/>
      <c r="F996" s="25"/>
      <c r="G996" s="37"/>
      <c r="H996" s="80" t="str">
        <f t="shared" si="15"/>
        <v/>
      </c>
      <c r="N996" s="5" t="e">
        <f>IF(AND(B996=#REF!,C996=#REF!),LOOKUP(9.99999999999999E+307,$N$2:N995)+1,"")</f>
        <v>#REF!</v>
      </c>
      <c r="AH996" s="3"/>
    </row>
    <row r="997" spans="2:34" ht="20.100000000000001" customHeight="1" x14ac:dyDescent="0.2">
      <c r="B997" s="38"/>
      <c r="C997" s="27"/>
      <c r="D997" s="28"/>
      <c r="E997" s="25"/>
      <c r="F997" s="25"/>
      <c r="G997" s="37"/>
      <c r="H997" s="80" t="str">
        <f t="shared" si="15"/>
        <v/>
      </c>
      <c r="N997" s="5" t="e">
        <f>IF(AND(B997=#REF!,C997=#REF!),LOOKUP(9.99999999999999E+307,$N$2:N996)+1,"")</f>
        <v>#REF!</v>
      </c>
      <c r="AH997" s="3"/>
    </row>
    <row r="998" spans="2:34" ht="20.100000000000001" customHeight="1" x14ac:dyDescent="0.2">
      <c r="B998" s="38"/>
      <c r="C998" s="27"/>
      <c r="D998" s="28"/>
      <c r="E998" s="25"/>
      <c r="F998" s="25"/>
      <c r="G998" s="37"/>
      <c r="H998" s="80" t="str">
        <f t="shared" si="15"/>
        <v/>
      </c>
      <c r="N998" s="5" t="e">
        <f>IF(AND(B998=#REF!,C998=#REF!),LOOKUP(9.99999999999999E+307,$N$2:N997)+1,"")</f>
        <v>#REF!</v>
      </c>
      <c r="AH998" s="3"/>
    </row>
    <row r="999" spans="2:34" ht="20.100000000000001" customHeight="1" x14ac:dyDescent="0.2">
      <c r="B999" s="38"/>
      <c r="C999" s="27"/>
      <c r="D999" s="28"/>
      <c r="E999" s="25"/>
      <c r="F999" s="25"/>
      <c r="G999" s="37"/>
      <c r="H999" s="80" t="str">
        <f t="shared" si="15"/>
        <v/>
      </c>
      <c r="N999" s="5" t="e">
        <f>IF(AND(B999=#REF!,C999=#REF!),LOOKUP(9.99999999999999E+307,$N$2:N998)+1,"")</f>
        <v>#REF!</v>
      </c>
      <c r="AH999" s="3"/>
    </row>
    <row r="1000" spans="2:34" ht="20.100000000000001" customHeight="1" x14ac:dyDescent="0.2">
      <c r="B1000" s="38"/>
      <c r="C1000" s="27"/>
      <c r="D1000" s="28"/>
      <c r="E1000" s="25"/>
      <c r="F1000" s="25"/>
      <c r="G1000" s="37"/>
      <c r="H1000" s="80" t="str">
        <f t="shared" si="15"/>
        <v/>
      </c>
      <c r="N1000" s="5" t="e">
        <f>IF(AND(B1000=#REF!,C1000=#REF!),LOOKUP(9.99999999999999E+307,$N$2:N999)+1,"")</f>
        <v>#REF!</v>
      </c>
      <c r="AH1000" s="3"/>
    </row>
    <row r="1001" spans="2:34" ht="20.100000000000001" customHeight="1" x14ac:dyDescent="0.2">
      <c r="B1001" s="38"/>
      <c r="C1001" s="27"/>
      <c r="D1001" s="28"/>
      <c r="E1001" s="25"/>
      <c r="F1001" s="25"/>
      <c r="G1001" s="37"/>
      <c r="H1001" s="80" t="str">
        <f t="shared" si="15"/>
        <v/>
      </c>
      <c r="N1001" s="5" t="e">
        <f>IF(AND(B1001=#REF!,C1001=#REF!),LOOKUP(9.99999999999999E+307,$N$2:N1000)+1,"")</f>
        <v>#REF!</v>
      </c>
      <c r="AH1001" s="3"/>
    </row>
    <row r="1002" spans="2:34" ht="20.100000000000001" customHeight="1" x14ac:dyDescent="0.2">
      <c r="B1002" s="38"/>
      <c r="C1002" s="27"/>
      <c r="D1002" s="28"/>
      <c r="E1002" s="25"/>
      <c r="F1002" s="25"/>
      <c r="G1002" s="37"/>
      <c r="H1002" s="80" t="str">
        <f t="shared" si="15"/>
        <v/>
      </c>
      <c r="N1002" s="5" t="e">
        <f>IF(AND(B1002=#REF!,C1002=#REF!),LOOKUP(9.99999999999999E+307,$N$2:N1001)+1,"")</f>
        <v>#REF!</v>
      </c>
      <c r="AH1002" s="3"/>
    </row>
    <row r="1003" spans="2:34" ht="20.100000000000001" customHeight="1" x14ac:dyDescent="0.2">
      <c r="B1003" s="38"/>
      <c r="C1003" s="27"/>
      <c r="D1003" s="28"/>
      <c r="E1003" s="25"/>
      <c r="F1003" s="25"/>
      <c r="G1003" s="37"/>
      <c r="H1003" s="80" t="str">
        <f t="shared" si="15"/>
        <v/>
      </c>
      <c r="N1003" s="5" t="e">
        <f>IF(AND(B1003=#REF!,C1003=#REF!),LOOKUP(9.99999999999999E+307,$N$2:N1002)+1,"")</f>
        <v>#REF!</v>
      </c>
      <c r="AH1003" s="3"/>
    </row>
    <row r="1004" spans="2:34" ht="20.100000000000001" customHeight="1" x14ac:dyDescent="0.2">
      <c r="B1004" s="38"/>
      <c r="C1004" s="27"/>
      <c r="D1004" s="28"/>
      <c r="E1004" s="25"/>
      <c r="F1004" s="25"/>
      <c r="G1004" s="37"/>
      <c r="H1004" s="80" t="str">
        <f t="shared" si="15"/>
        <v/>
      </c>
      <c r="N1004" s="5" t="e">
        <f>IF(AND(B1004=#REF!,C1004=#REF!),LOOKUP(9.99999999999999E+307,$N$2:N1003)+1,"")</f>
        <v>#REF!</v>
      </c>
      <c r="AH1004" s="3"/>
    </row>
    <row r="1005" spans="2:34" ht="20.100000000000001" customHeight="1" x14ac:dyDescent="0.2">
      <c r="B1005" s="38"/>
      <c r="C1005" s="27"/>
      <c r="D1005" s="28"/>
      <c r="E1005" s="25"/>
      <c r="F1005" s="25"/>
      <c r="G1005" s="37"/>
      <c r="H1005" s="80" t="str">
        <f t="shared" si="15"/>
        <v/>
      </c>
      <c r="N1005" s="5" t="e">
        <f>IF(AND(B1005=#REF!,C1005=#REF!),LOOKUP(9.99999999999999E+307,$N$2:N1004)+1,"")</f>
        <v>#REF!</v>
      </c>
      <c r="AH1005" s="3"/>
    </row>
    <row r="1006" spans="2:34" ht="20.100000000000001" customHeight="1" x14ac:dyDescent="0.2">
      <c r="B1006" s="38"/>
      <c r="C1006" s="27"/>
      <c r="D1006" s="28"/>
      <c r="E1006" s="25"/>
      <c r="F1006" s="25"/>
      <c r="G1006" s="37"/>
      <c r="H1006" s="80" t="str">
        <f t="shared" si="15"/>
        <v/>
      </c>
      <c r="N1006" s="5" t="e">
        <f>IF(AND(B1006=#REF!,C1006=#REF!),LOOKUP(9.99999999999999E+307,$N$2:N1005)+1,"")</f>
        <v>#REF!</v>
      </c>
      <c r="AH1006" s="3"/>
    </row>
    <row r="1007" spans="2:34" ht="20.100000000000001" customHeight="1" x14ac:dyDescent="0.2">
      <c r="B1007" s="38"/>
      <c r="C1007" s="27"/>
      <c r="D1007" s="28"/>
      <c r="E1007" s="25"/>
      <c r="F1007" s="25"/>
      <c r="G1007" s="37"/>
      <c r="H1007" s="80" t="str">
        <f t="shared" si="15"/>
        <v/>
      </c>
      <c r="N1007" s="5" t="e">
        <f>IF(AND(B1007=#REF!,C1007=#REF!),LOOKUP(9.99999999999999E+307,$N$2:N1006)+1,"")</f>
        <v>#REF!</v>
      </c>
      <c r="AH1007" s="3"/>
    </row>
    <row r="1008" spans="2:34" ht="20.100000000000001" customHeight="1" x14ac:dyDescent="0.2">
      <c r="B1008" s="38"/>
      <c r="C1008" s="27"/>
      <c r="D1008" s="28"/>
      <c r="E1008" s="25"/>
      <c r="F1008" s="25"/>
      <c r="G1008" s="37"/>
      <c r="H1008" s="80" t="str">
        <f t="shared" si="15"/>
        <v/>
      </c>
      <c r="N1008" s="5" t="e">
        <f>IF(AND(B1008=#REF!,C1008=#REF!),LOOKUP(9.99999999999999E+307,$N$2:N1007)+1,"")</f>
        <v>#REF!</v>
      </c>
      <c r="AH1008" s="3"/>
    </row>
    <row r="1009" spans="2:34" ht="20.100000000000001" customHeight="1" x14ac:dyDescent="0.2">
      <c r="B1009" s="38"/>
      <c r="C1009" s="27"/>
      <c r="D1009" s="28"/>
      <c r="E1009" s="25"/>
      <c r="F1009" s="25"/>
      <c r="G1009" s="37"/>
      <c r="H1009" s="80" t="str">
        <f t="shared" si="15"/>
        <v/>
      </c>
      <c r="N1009" s="5" t="e">
        <f>IF(AND(B1009=#REF!,C1009=#REF!),LOOKUP(9.99999999999999E+307,$N$2:N1008)+1,"")</f>
        <v>#REF!</v>
      </c>
      <c r="AH1009" s="3"/>
    </row>
    <row r="1010" spans="2:34" ht="20.100000000000001" customHeight="1" x14ac:dyDescent="0.2">
      <c r="B1010" s="38"/>
      <c r="C1010" s="27"/>
      <c r="D1010" s="28"/>
      <c r="E1010" s="25"/>
      <c r="F1010" s="25"/>
      <c r="G1010" s="37"/>
      <c r="H1010" s="80" t="str">
        <f t="shared" si="15"/>
        <v/>
      </c>
      <c r="N1010" s="5" t="e">
        <f>IF(AND(B1010=#REF!,C1010=#REF!),LOOKUP(9.99999999999999E+307,$N$2:N1009)+1,"")</f>
        <v>#REF!</v>
      </c>
      <c r="AH1010" s="3"/>
    </row>
    <row r="1011" spans="2:34" ht="20.100000000000001" customHeight="1" x14ac:dyDescent="0.2">
      <c r="B1011" s="38"/>
      <c r="C1011" s="27"/>
      <c r="D1011" s="28"/>
      <c r="E1011" s="25"/>
      <c r="F1011" s="25"/>
      <c r="G1011" s="37"/>
      <c r="H1011" s="80" t="str">
        <f t="shared" si="15"/>
        <v/>
      </c>
      <c r="N1011" s="5" t="e">
        <f>IF(AND(B1011=#REF!,C1011=#REF!),LOOKUP(9.99999999999999E+307,$N$2:N1010)+1,"")</f>
        <v>#REF!</v>
      </c>
      <c r="AH1011" s="3"/>
    </row>
    <row r="1012" spans="2:34" ht="20.100000000000001" customHeight="1" x14ac:dyDescent="0.2">
      <c r="B1012" s="38"/>
      <c r="C1012" s="27"/>
      <c r="D1012" s="28"/>
      <c r="E1012" s="25"/>
      <c r="F1012" s="25"/>
      <c r="G1012" s="37"/>
      <c r="H1012" s="80" t="str">
        <f t="shared" si="15"/>
        <v/>
      </c>
      <c r="N1012" s="5" t="e">
        <f>IF(AND(B1012=#REF!,C1012=#REF!),LOOKUP(9.99999999999999E+307,$N$2:N1011)+1,"")</f>
        <v>#REF!</v>
      </c>
      <c r="AH1012" s="3"/>
    </row>
    <row r="1013" spans="2:34" ht="20.100000000000001" customHeight="1" x14ac:dyDescent="0.2">
      <c r="B1013" s="38"/>
      <c r="C1013" s="27"/>
      <c r="D1013" s="28"/>
      <c r="E1013" s="25"/>
      <c r="F1013" s="25"/>
      <c r="G1013" s="37"/>
      <c r="H1013" s="80" t="str">
        <f t="shared" si="15"/>
        <v/>
      </c>
      <c r="N1013" s="5" t="e">
        <f>IF(AND(B1013=#REF!,C1013=#REF!),LOOKUP(9.99999999999999E+307,$N$2:N1012)+1,"")</f>
        <v>#REF!</v>
      </c>
      <c r="AH1013" s="3"/>
    </row>
    <row r="1014" spans="2:34" ht="20.100000000000001" customHeight="1" x14ac:dyDescent="0.2">
      <c r="B1014" s="38"/>
      <c r="C1014" s="27"/>
      <c r="D1014" s="28"/>
      <c r="E1014" s="25"/>
      <c r="F1014" s="25"/>
      <c r="G1014" s="37"/>
      <c r="H1014" s="80" t="str">
        <f t="shared" si="15"/>
        <v/>
      </c>
      <c r="N1014" s="5" t="e">
        <f>IF(AND(B1014=#REF!,C1014=#REF!),LOOKUP(9.99999999999999E+307,$N$2:N1013)+1,"")</f>
        <v>#REF!</v>
      </c>
      <c r="AH1014" s="3"/>
    </row>
    <row r="1015" spans="2:34" ht="20.100000000000001" customHeight="1" x14ac:dyDescent="0.2">
      <c r="B1015" s="38"/>
      <c r="C1015" s="27"/>
      <c r="D1015" s="28"/>
      <c r="E1015" s="25"/>
      <c r="F1015" s="25"/>
      <c r="G1015" s="37"/>
      <c r="H1015" s="80" t="str">
        <f t="shared" si="15"/>
        <v/>
      </c>
      <c r="N1015" s="5" t="e">
        <f>IF(AND(B1015=#REF!,C1015=#REF!),LOOKUP(9.99999999999999E+307,$N$2:N1014)+1,"")</f>
        <v>#REF!</v>
      </c>
      <c r="AH1015" s="3"/>
    </row>
    <row r="1016" spans="2:34" ht="20.100000000000001" customHeight="1" x14ac:dyDescent="0.2">
      <c r="B1016" s="38"/>
      <c r="C1016" s="27"/>
      <c r="D1016" s="28"/>
      <c r="E1016" s="25"/>
      <c r="F1016" s="25"/>
      <c r="G1016" s="37"/>
      <c r="H1016" s="80" t="str">
        <f t="shared" si="15"/>
        <v/>
      </c>
      <c r="N1016" s="5" t="e">
        <f>IF(AND(B1016=#REF!,C1016=#REF!),LOOKUP(9.99999999999999E+307,$N$2:N1015)+1,"")</f>
        <v>#REF!</v>
      </c>
      <c r="AH1016" s="3"/>
    </row>
    <row r="1017" spans="2:34" ht="20.100000000000001" customHeight="1" x14ac:dyDescent="0.2">
      <c r="B1017" s="38"/>
      <c r="C1017" s="27"/>
      <c r="D1017" s="28"/>
      <c r="E1017" s="25"/>
      <c r="F1017" s="25"/>
      <c r="G1017" s="37"/>
      <c r="H1017" s="80" t="str">
        <f t="shared" si="15"/>
        <v/>
      </c>
      <c r="N1017" s="5" t="e">
        <f>IF(AND(B1017=#REF!,C1017=#REF!),LOOKUP(9.99999999999999E+307,$N$2:N1016)+1,"")</f>
        <v>#REF!</v>
      </c>
      <c r="AH1017" s="3"/>
    </row>
    <row r="1018" spans="2:34" ht="20.100000000000001" customHeight="1" x14ac:dyDescent="0.2">
      <c r="B1018" s="38"/>
      <c r="C1018" s="27"/>
      <c r="D1018" s="28"/>
      <c r="E1018" s="25"/>
      <c r="F1018" s="25"/>
      <c r="G1018" s="37"/>
      <c r="H1018" s="80" t="str">
        <f t="shared" si="15"/>
        <v/>
      </c>
      <c r="N1018" s="5" t="e">
        <f>IF(AND(B1018=#REF!,C1018=#REF!),LOOKUP(9.99999999999999E+307,$N$2:N1017)+1,"")</f>
        <v>#REF!</v>
      </c>
      <c r="AH1018" s="3"/>
    </row>
    <row r="1019" spans="2:34" ht="20.100000000000001" customHeight="1" x14ac:dyDescent="0.2">
      <c r="B1019" s="38"/>
      <c r="C1019" s="27"/>
      <c r="D1019" s="28"/>
      <c r="E1019" s="25"/>
      <c r="F1019" s="25"/>
      <c r="G1019" s="37"/>
      <c r="H1019" s="80" t="str">
        <f t="shared" si="15"/>
        <v/>
      </c>
      <c r="N1019" s="5" t="e">
        <f>IF(AND(B1019=#REF!,C1019=#REF!),LOOKUP(9.99999999999999E+307,$N$2:N1018)+1,"")</f>
        <v>#REF!</v>
      </c>
      <c r="AH1019" s="3"/>
    </row>
    <row r="1020" spans="2:34" ht="20.100000000000001" customHeight="1" x14ac:dyDescent="0.2">
      <c r="B1020" s="38"/>
      <c r="C1020" s="27"/>
      <c r="D1020" s="28"/>
      <c r="E1020" s="25"/>
      <c r="F1020" s="25"/>
      <c r="G1020" s="37"/>
      <c r="H1020" s="80" t="str">
        <f t="shared" si="15"/>
        <v/>
      </c>
      <c r="N1020" s="5" t="e">
        <f>IF(AND(B1020=#REF!,C1020=#REF!),LOOKUP(9.99999999999999E+307,$N$2:N1019)+1,"")</f>
        <v>#REF!</v>
      </c>
      <c r="AH1020" s="3"/>
    </row>
    <row r="1021" spans="2:34" ht="20.100000000000001" customHeight="1" x14ac:dyDescent="0.2">
      <c r="B1021" s="38"/>
      <c r="C1021" s="27"/>
      <c r="D1021" s="28"/>
      <c r="E1021" s="25"/>
      <c r="F1021" s="25"/>
      <c r="G1021" s="37"/>
      <c r="H1021" s="80" t="str">
        <f t="shared" si="15"/>
        <v/>
      </c>
      <c r="N1021" s="5" t="e">
        <f>IF(AND(B1021=#REF!,C1021=#REF!),LOOKUP(9.99999999999999E+307,$N$2:N1020)+1,"")</f>
        <v>#REF!</v>
      </c>
      <c r="AH1021" s="3"/>
    </row>
    <row r="1022" spans="2:34" ht="20.100000000000001" customHeight="1" x14ac:dyDescent="0.2">
      <c r="B1022" s="38"/>
      <c r="C1022" s="27"/>
      <c r="D1022" s="28"/>
      <c r="E1022" s="25"/>
      <c r="F1022" s="25"/>
      <c r="G1022" s="37"/>
      <c r="H1022" s="80" t="str">
        <f t="shared" si="15"/>
        <v/>
      </c>
      <c r="N1022" s="5" t="e">
        <f>IF(AND(B1022=#REF!,C1022=#REF!),LOOKUP(9.99999999999999E+307,$N$2:N1021)+1,"")</f>
        <v>#REF!</v>
      </c>
      <c r="AH1022" s="3"/>
    </row>
    <row r="1023" spans="2:34" ht="20.100000000000001" customHeight="1" x14ac:dyDescent="0.2">
      <c r="B1023" s="38"/>
      <c r="C1023" s="27"/>
      <c r="D1023" s="28"/>
      <c r="E1023" s="25"/>
      <c r="F1023" s="25"/>
      <c r="G1023" s="37"/>
      <c r="H1023" s="80" t="str">
        <f t="shared" si="15"/>
        <v/>
      </c>
      <c r="N1023" s="5" t="e">
        <f>IF(AND(B1023=#REF!,C1023=#REF!),LOOKUP(9.99999999999999E+307,$N$2:N1022)+1,"")</f>
        <v>#REF!</v>
      </c>
      <c r="AH1023" s="3"/>
    </row>
    <row r="1024" spans="2:34" ht="20.100000000000001" customHeight="1" x14ac:dyDescent="0.2">
      <c r="B1024" s="38"/>
      <c r="C1024" s="27"/>
      <c r="D1024" s="28"/>
      <c r="E1024" s="25"/>
      <c r="F1024" s="25"/>
      <c r="G1024" s="37"/>
      <c r="H1024" s="80" t="str">
        <f t="shared" si="15"/>
        <v/>
      </c>
      <c r="N1024" s="5" t="e">
        <f>IF(AND(B1024=#REF!,C1024=#REF!),LOOKUP(9.99999999999999E+307,$N$2:N1023)+1,"")</f>
        <v>#REF!</v>
      </c>
      <c r="AH1024" s="3"/>
    </row>
    <row r="1025" spans="2:34" ht="20.100000000000001" customHeight="1" x14ac:dyDescent="0.2">
      <c r="B1025" s="38"/>
      <c r="C1025" s="27"/>
      <c r="D1025" s="28"/>
      <c r="E1025" s="25"/>
      <c r="F1025" s="25"/>
      <c r="G1025" s="37"/>
      <c r="H1025" s="80" t="str">
        <f t="shared" si="15"/>
        <v/>
      </c>
      <c r="N1025" s="5" t="e">
        <f>IF(AND(B1025=#REF!,C1025=#REF!),LOOKUP(9.99999999999999E+307,$N$2:N1024)+1,"")</f>
        <v>#REF!</v>
      </c>
      <c r="AH1025" s="3"/>
    </row>
    <row r="1026" spans="2:34" ht="20.100000000000001" customHeight="1" x14ac:dyDescent="0.2">
      <c r="B1026" s="38"/>
      <c r="C1026" s="27"/>
      <c r="D1026" s="28"/>
      <c r="E1026" s="25"/>
      <c r="F1026" s="25"/>
      <c r="G1026" s="37"/>
      <c r="H1026" s="80" t="str">
        <f t="shared" si="15"/>
        <v/>
      </c>
      <c r="N1026" s="5" t="e">
        <f>IF(AND(B1026=#REF!,C1026=#REF!),LOOKUP(9.99999999999999E+307,$N$2:N1025)+1,"")</f>
        <v>#REF!</v>
      </c>
      <c r="AH1026" s="3"/>
    </row>
    <row r="1027" spans="2:34" ht="20.100000000000001" customHeight="1" x14ac:dyDescent="0.2">
      <c r="B1027" s="38"/>
      <c r="C1027" s="27"/>
      <c r="D1027" s="28"/>
      <c r="E1027" s="25"/>
      <c r="F1027" s="25"/>
      <c r="G1027" s="37"/>
      <c r="H1027" s="80" t="str">
        <f t="shared" si="15"/>
        <v/>
      </c>
      <c r="N1027" s="5" t="e">
        <f>IF(AND(B1027=#REF!,C1027=#REF!),LOOKUP(9.99999999999999E+307,$N$2:N1026)+1,"")</f>
        <v>#REF!</v>
      </c>
      <c r="AH1027" s="3"/>
    </row>
    <row r="1028" spans="2:34" ht="20.100000000000001" customHeight="1" x14ac:dyDescent="0.2">
      <c r="B1028" s="38"/>
      <c r="C1028" s="27"/>
      <c r="D1028" s="28"/>
      <c r="E1028" s="25"/>
      <c r="F1028" s="25"/>
      <c r="G1028" s="37"/>
      <c r="H1028" s="80" t="str">
        <f t="shared" ref="H1028:H1091" si="16">IF(E1028="","",IF(E1028="เด็กชาย","M",IF(E1028="นาย","M","W")))</f>
        <v/>
      </c>
      <c r="N1028" s="5" t="e">
        <f>IF(AND(B1028=#REF!,C1028=#REF!),LOOKUP(9.99999999999999E+307,$N$2:N1027)+1,"")</f>
        <v>#REF!</v>
      </c>
      <c r="AH1028" s="3"/>
    </row>
    <row r="1029" spans="2:34" ht="20.100000000000001" customHeight="1" x14ac:dyDescent="0.2">
      <c r="B1029" s="38"/>
      <c r="C1029" s="27"/>
      <c r="D1029" s="28"/>
      <c r="E1029" s="25"/>
      <c r="F1029" s="25"/>
      <c r="G1029" s="37"/>
      <c r="H1029" s="80" t="str">
        <f t="shared" si="16"/>
        <v/>
      </c>
      <c r="N1029" s="5" t="e">
        <f>IF(AND(B1029=#REF!,C1029=#REF!),LOOKUP(9.99999999999999E+307,$N$2:N1028)+1,"")</f>
        <v>#REF!</v>
      </c>
      <c r="AH1029" s="3"/>
    </row>
    <row r="1030" spans="2:34" ht="20.100000000000001" customHeight="1" x14ac:dyDescent="0.2">
      <c r="B1030" s="38"/>
      <c r="C1030" s="27"/>
      <c r="D1030" s="28"/>
      <c r="E1030" s="25"/>
      <c r="F1030" s="25"/>
      <c r="G1030" s="37"/>
      <c r="H1030" s="80" t="str">
        <f t="shared" si="16"/>
        <v/>
      </c>
      <c r="N1030" s="5" t="e">
        <f>IF(AND(B1030=#REF!,C1030=#REF!),LOOKUP(9.99999999999999E+307,$N$2:N1029)+1,"")</f>
        <v>#REF!</v>
      </c>
      <c r="AH1030" s="3"/>
    </row>
    <row r="1031" spans="2:34" ht="20.100000000000001" customHeight="1" x14ac:dyDescent="0.2">
      <c r="B1031" s="38"/>
      <c r="C1031" s="27"/>
      <c r="D1031" s="28"/>
      <c r="E1031" s="25"/>
      <c r="F1031" s="25"/>
      <c r="G1031" s="37"/>
      <c r="H1031" s="80" t="str">
        <f t="shared" si="16"/>
        <v/>
      </c>
      <c r="N1031" s="5" t="e">
        <f>IF(AND(B1031=#REF!,C1031=#REF!),LOOKUP(9.99999999999999E+307,$N$2:N1030)+1,"")</f>
        <v>#REF!</v>
      </c>
      <c r="AH1031" s="3"/>
    </row>
    <row r="1032" spans="2:34" ht="20.100000000000001" customHeight="1" x14ac:dyDescent="0.2">
      <c r="B1032" s="38"/>
      <c r="C1032" s="27"/>
      <c r="D1032" s="28"/>
      <c r="E1032" s="25"/>
      <c r="F1032" s="25"/>
      <c r="G1032" s="37"/>
      <c r="H1032" s="80" t="str">
        <f t="shared" si="16"/>
        <v/>
      </c>
      <c r="N1032" s="5" t="e">
        <f>IF(AND(B1032=#REF!,C1032=#REF!),LOOKUP(9.99999999999999E+307,$N$2:N1031)+1,"")</f>
        <v>#REF!</v>
      </c>
      <c r="AH1032" s="3"/>
    </row>
    <row r="1033" spans="2:34" ht="20.100000000000001" customHeight="1" x14ac:dyDescent="0.2">
      <c r="B1033" s="38"/>
      <c r="C1033" s="27"/>
      <c r="D1033" s="28"/>
      <c r="E1033" s="25"/>
      <c r="F1033" s="25"/>
      <c r="G1033" s="37"/>
      <c r="H1033" s="80" t="str">
        <f t="shared" si="16"/>
        <v/>
      </c>
      <c r="N1033" s="5" t="e">
        <f>IF(AND(B1033=#REF!,C1033=#REF!),LOOKUP(9.99999999999999E+307,$N$2:N1032)+1,"")</f>
        <v>#REF!</v>
      </c>
      <c r="AH1033" s="3"/>
    </row>
    <row r="1034" spans="2:34" ht="20.100000000000001" customHeight="1" x14ac:dyDescent="0.2">
      <c r="B1034" s="38"/>
      <c r="C1034" s="27"/>
      <c r="D1034" s="28"/>
      <c r="E1034" s="25"/>
      <c r="F1034" s="25"/>
      <c r="G1034" s="37"/>
      <c r="H1034" s="80" t="str">
        <f t="shared" si="16"/>
        <v/>
      </c>
      <c r="N1034" s="5" t="e">
        <f>IF(AND(B1034=#REF!,C1034=#REF!),LOOKUP(9.99999999999999E+307,$N$2:N1033)+1,"")</f>
        <v>#REF!</v>
      </c>
      <c r="AH1034" s="3"/>
    </row>
    <row r="1035" spans="2:34" ht="20.100000000000001" customHeight="1" x14ac:dyDescent="0.2">
      <c r="B1035" s="38"/>
      <c r="C1035" s="27"/>
      <c r="D1035" s="28"/>
      <c r="E1035" s="25"/>
      <c r="F1035" s="25"/>
      <c r="G1035" s="37"/>
      <c r="H1035" s="80" t="str">
        <f t="shared" si="16"/>
        <v/>
      </c>
      <c r="N1035" s="5" t="e">
        <f>IF(AND(B1035=#REF!,C1035=#REF!),LOOKUP(9.99999999999999E+307,$N$2:N1034)+1,"")</f>
        <v>#REF!</v>
      </c>
      <c r="AH1035" s="3"/>
    </row>
    <row r="1036" spans="2:34" ht="20.100000000000001" customHeight="1" x14ac:dyDescent="0.2">
      <c r="B1036" s="38"/>
      <c r="C1036" s="27"/>
      <c r="D1036" s="28"/>
      <c r="E1036" s="25"/>
      <c r="F1036" s="25"/>
      <c r="G1036" s="37"/>
      <c r="H1036" s="80" t="str">
        <f t="shared" si="16"/>
        <v/>
      </c>
      <c r="N1036" s="5" t="e">
        <f>IF(AND(B1036=#REF!,C1036=#REF!),LOOKUP(9.99999999999999E+307,$N$2:N1035)+1,"")</f>
        <v>#REF!</v>
      </c>
      <c r="AH1036" s="3"/>
    </row>
    <row r="1037" spans="2:34" ht="20.100000000000001" customHeight="1" x14ac:dyDescent="0.2">
      <c r="B1037" s="38"/>
      <c r="C1037" s="27"/>
      <c r="D1037" s="28"/>
      <c r="E1037" s="25"/>
      <c r="F1037" s="25"/>
      <c r="G1037" s="37"/>
      <c r="H1037" s="80" t="str">
        <f t="shared" si="16"/>
        <v/>
      </c>
      <c r="N1037" s="5" t="e">
        <f>IF(AND(B1037=#REF!,C1037=#REF!),LOOKUP(9.99999999999999E+307,$N$2:N1036)+1,"")</f>
        <v>#REF!</v>
      </c>
      <c r="AH1037" s="3"/>
    </row>
    <row r="1038" spans="2:34" ht="20.100000000000001" customHeight="1" x14ac:dyDescent="0.2">
      <c r="B1038" s="38"/>
      <c r="C1038" s="27"/>
      <c r="D1038" s="28"/>
      <c r="E1038" s="25"/>
      <c r="F1038" s="25"/>
      <c r="G1038" s="37"/>
      <c r="H1038" s="80" t="str">
        <f t="shared" si="16"/>
        <v/>
      </c>
      <c r="N1038" s="5" t="e">
        <f>IF(AND(B1038=#REF!,C1038=#REF!),LOOKUP(9.99999999999999E+307,$N$2:N1037)+1,"")</f>
        <v>#REF!</v>
      </c>
      <c r="AH1038" s="3"/>
    </row>
    <row r="1039" spans="2:34" ht="20.100000000000001" customHeight="1" x14ac:dyDescent="0.2">
      <c r="B1039" s="38"/>
      <c r="C1039" s="27"/>
      <c r="D1039" s="28"/>
      <c r="E1039" s="25"/>
      <c r="F1039" s="25"/>
      <c r="G1039" s="37"/>
      <c r="H1039" s="80" t="str">
        <f t="shared" si="16"/>
        <v/>
      </c>
      <c r="N1039" s="5" t="e">
        <f>IF(AND(B1039=#REF!,C1039=#REF!),LOOKUP(9.99999999999999E+307,$N$2:N1038)+1,"")</f>
        <v>#REF!</v>
      </c>
      <c r="AH1039" s="3"/>
    </row>
    <row r="1040" spans="2:34" ht="20.100000000000001" customHeight="1" x14ac:dyDescent="0.2">
      <c r="B1040" s="38"/>
      <c r="C1040" s="27"/>
      <c r="D1040" s="28"/>
      <c r="E1040" s="25"/>
      <c r="F1040" s="25"/>
      <c r="G1040" s="37"/>
      <c r="H1040" s="80" t="str">
        <f t="shared" si="16"/>
        <v/>
      </c>
      <c r="N1040" s="5" t="e">
        <f>IF(AND(B1040=#REF!,C1040=#REF!),LOOKUP(9.99999999999999E+307,$N$2:N1039)+1,"")</f>
        <v>#REF!</v>
      </c>
      <c r="AH1040" s="3"/>
    </row>
    <row r="1041" spans="2:34" ht="20.100000000000001" customHeight="1" x14ac:dyDescent="0.2">
      <c r="B1041" s="38"/>
      <c r="C1041" s="27"/>
      <c r="D1041" s="28"/>
      <c r="E1041" s="25"/>
      <c r="F1041" s="25"/>
      <c r="G1041" s="37"/>
      <c r="H1041" s="80" t="str">
        <f t="shared" si="16"/>
        <v/>
      </c>
      <c r="N1041" s="5" t="e">
        <f>IF(AND(B1041=#REF!,C1041=#REF!),LOOKUP(9.99999999999999E+307,$N$2:N1040)+1,"")</f>
        <v>#REF!</v>
      </c>
      <c r="AH1041" s="3"/>
    </row>
    <row r="1042" spans="2:34" ht="20.100000000000001" customHeight="1" x14ac:dyDescent="0.2">
      <c r="B1042" s="38"/>
      <c r="C1042" s="27"/>
      <c r="D1042" s="28"/>
      <c r="E1042" s="25"/>
      <c r="F1042" s="25"/>
      <c r="G1042" s="37"/>
      <c r="H1042" s="80" t="str">
        <f t="shared" si="16"/>
        <v/>
      </c>
      <c r="N1042" s="5" t="e">
        <f>IF(AND(B1042=#REF!,C1042=#REF!),LOOKUP(9.99999999999999E+307,$N$2:N1041)+1,"")</f>
        <v>#REF!</v>
      </c>
      <c r="AH1042" s="3"/>
    </row>
    <row r="1043" spans="2:34" ht="20.100000000000001" customHeight="1" x14ac:dyDescent="0.2">
      <c r="B1043" s="38"/>
      <c r="C1043" s="27"/>
      <c r="D1043" s="28"/>
      <c r="E1043" s="25"/>
      <c r="F1043" s="25"/>
      <c r="G1043" s="37"/>
      <c r="H1043" s="80" t="str">
        <f t="shared" si="16"/>
        <v/>
      </c>
      <c r="N1043" s="5" t="e">
        <f>IF(AND(B1043=#REF!,C1043=#REF!),LOOKUP(9.99999999999999E+307,$N$2:N1042)+1,"")</f>
        <v>#REF!</v>
      </c>
      <c r="AH1043" s="3"/>
    </row>
    <row r="1044" spans="2:34" ht="20.100000000000001" customHeight="1" x14ac:dyDescent="0.2">
      <c r="B1044" s="38"/>
      <c r="C1044" s="27"/>
      <c r="D1044" s="28"/>
      <c r="E1044" s="25"/>
      <c r="F1044" s="25"/>
      <c r="G1044" s="37"/>
      <c r="H1044" s="80" t="str">
        <f t="shared" si="16"/>
        <v/>
      </c>
      <c r="N1044" s="5" t="e">
        <f>IF(AND(B1044=#REF!,C1044=#REF!),LOOKUP(9.99999999999999E+307,$N$2:N1043)+1,"")</f>
        <v>#REF!</v>
      </c>
      <c r="AH1044" s="3"/>
    </row>
    <row r="1045" spans="2:34" ht="20.100000000000001" customHeight="1" x14ac:dyDescent="0.2">
      <c r="B1045" s="38"/>
      <c r="C1045" s="27"/>
      <c r="D1045" s="28"/>
      <c r="E1045" s="25"/>
      <c r="F1045" s="25"/>
      <c r="G1045" s="37"/>
      <c r="H1045" s="80" t="str">
        <f t="shared" si="16"/>
        <v/>
      </c>
      <c r="N1045" s="5" t="e">
        <f>IF(AND(B1045=#REF!,C1045=#REF!),LOOKUP(9.99999999999999E+307,$N$2:N1044)+1,"")</f>
        <v>#REF!</v>
      </c>
      <c r="AH1045" s="3"/>
    </row>
    <row r="1046" spans="2:34" ht="20.100000000000001" customHeight="1" x14ac:dyDescent="0.2">
      <c r="B1046" s="38"/>
      <c r="C1046" s="27"/>
      <c r="D1046" s="28"/>
      <c r="E1046" s="25"/>
      <c r="F1046" s="25"/>
      <c r="G1046" s="37"/>
      <c r="H1046" s="80" t="str">
        <f t="shared" si="16"/>
        <v/>
      </c>
      <c r="N1046" s="5" t="e">
        <f>IF(AND(B1046=#REF!,C1046=#REF!),LOOKUP(9.99999999999999E+307,$N$2:N1045)+1,"")</f>
        <v>#REF!</v>
      </c>
      <c r="AH1046" s="3"/>
    </row>
    <row r="1047" spans="2:34" ht="20.100000000000001" customHeight="1" x14ac:dyDescent="0.2">
      <c r="B1047" s="38"/>
      <c r="C1047" s="27"/>
      <c r="D1047" s="28"/>
      <c r="E1047" s="25"/>
      <c r="F1047" s="25"/>
      <c r="G1047" s="37"/>
      <c r="H1047" s="80" t="str">
        <f t="shared" si="16"/>
        <v/>
      </c>
      <c r="N1047" s="5" t="e">
        <f>IF(AND(B1047=#REF!,C1047=#REF!),LOOKUP(9.99999999999999E+307,$N$2:N1046)+1,"")</f>
        <v>#REF!</v>
      </c>
      <c r="AH1047" s="3"/>
    </row>
    <row r="1048" spans="2:34" ht="20.100000000000001" customHeight="1" x14ac:dyDescent="0.2">
      <c r="B1048" s="38"/>
      <c r="C1048" s="27"/>
      <c r="D1048" s="28"/>
      <c r="E1048" s="25"/>
      <c r="F1048" s="25"/>
      <c r="G1048" s="37"/>
      <c r="H1048" s="80" t="str">
        <f t="shared" si="16"/>
        <v/>
      </c>
      <c r="N1048" s="5" t="e">
        <f>IF(AND(B1048=#REF!,C1048=#REF!),LOOKUP(9.99999999999999E+307,$N$2:N1047)+1,"")</f>
        <v>#REF!</v>
      </c>
      <c r="AH1048" s="3"/>
    </row>
    <row r="1049" spans="2:34" ht="20.100000000000001" customHeight="1" x14ac:dyDescent="0.2">
      <c r="B1049" s="38"/>
      <c r="C1049" s="27"/>
      <c r="D1049" s="28"/>
      <c r="E1049" s="25"/>
      <c r="F1049" s="25"/>
      <c r="G1049" s="37"/>
      <c r="H1049" s="80" t="str">
        <f t="shared" si="16"/>
        <v/>
      </c>
      <c r="N1049" s="5" t="e">
        <f>IF(AND(B1049=#REF!,C1049=#REF!),LOOKUP(9.99999999999999E+307,$N$2:N1048)+1,"")</f>
        <v>#REF!</v>
      </c>
      <c r="AH1049" s="3"/>
    </row>
    <row r="1050" spans="2:34" ht="20.100000000000001" customHeight="1" x14ac:dyDescent="0.2">
      <c r="B1050" s="38"/>
      <c r="C1050" s="27"/>
      <c r="D1050" s="28"/>
      <c r="E1050" s="25"/>
      <c r="F1050" s="25"/>
      <c r="G1050" s="37"/>
      <c r="H1050" s="80" t="str">
        <f t="shared" si="16"/>
        <v/>
      </c>
      <c r="N1050" s="5" t="e">
        <f>IF(AND(B1050=#REF!,C1050=#REF!),LOOKUP(9.99999999999999E+307,$N$2:N1049)+1,"")</f>
        <v>#REF!</v>
      </c>
      <c r="AH1050" s="3"/>
    </row>
    <row r="1051" spans="2:34" ht="20.100000000000001" customHeight="1" x14ac:dyDescent="0.2">
      <c r="B1051" s="38"/>
      <c r="C1051" s="27"/>
      <c r="D1051" s="28"/>
      <c r="E1051" s="25"/>
      <c r="F1051" s="25"/>
      <c r="G1051" s="37"/>
      <c r="H1051" s="80" t="str">
        <f t="shared" si="16"/>
        <v/>
      </c>
      <c r="N1051" s="5" t="e">
        <f>IF(AND(B1051=#REF!,C1051=#REF!),LOOKUP(9.99999999999999E+307,$N$2:N1050)+1,"")</f>
        <v>#REF!</v>
      </c>
      <c r="AH1051" s="3"/>
    </row>
    <row r="1052" spans="2:34" ht="20.100000000000001" customHeight="1" x14ac:dyDescent="0.2">
      <c r="B1052" s="38"/>
      <c r="C1052" s="27"/>
      <c r="D1052" s="28"/>
      <c r="E1052" s="25"/>
      <c r="F1052" s="25"/>
      <c r="G1052" s="37"/>
      <c r="H1052" s="80" t="str">
        <f t="shared" si="16"/>
        <v/>
      </c>
      <c r="N1052" s="5" t="e">
        <f>IF(AND(B1052=#REF!,C1052=#REF!),LOOKUP(9.99999999999999E+307,$N$2:N1051)+1,"")</f>
        <v>#REF!</v>
      </c>
      <c r="AH1052" s="3"/>
    </row>
    <row r="1053" spans="2:34" ht="20.100000000000001" customHeight="1" x14ac:dyDescent="0.2">
      <c r="B1053" s="38"/>
      <c r="C1053" s="27"/>
      <c r="D1053" s="28"/>
      <c r="E1053" s="25"/>
      <c r="F1053" s="25"/>
      <c r="G1053" s="37"/>
      <c r="H1053" s="80" t="str">
        <f t="shared" si="16"/>
        <v/>
      </c>
      <c r="N1053" s="5" t="e">
        <f>IF(AND(B1053=#REF!,C1053=#REF!),LOOKUP(9.99999999999999E+307,$N$2:N1052)+1,"")</f>
        <v>#REF!</v>
      </c>
      <c r="AH1053" s="3"/>
    </row>
    <row r="1054" spans="2:34" ht="20.100000000000001" customHeight="1" x14ac:dyDescent="0.2">
      <c r="B1054" s="38"/>
      <c r="C1054" s="27"/>
      <c r="D1054" s="28"/>
      <c r="E1054" s="25"/>
      <c r="F1054" s="25"/>
      <c r="G1054" s="37"/>
      <c r="H1054" s="80" t="str">
        <f t="shared" si="16"/>
        <v/>
      </c>
      <c r="N1054" s="5" t="e">
        <f>IF(AND(B1054=#REF!,C1054=#REF!),LOOKUP(9.99999999999999E+307,$N$2:N1053)+1,"")</f>
        <v>#REF!</v>
      </c>
      <c r="AH1054" s="3"/>
    </row>
    <row r="1055" spans="2:34" ht="20.100000000000001" customHeight="1" x14ac:dyDescent="0.2">
      <c r="B1055" s="38"/>
      <c r="C1055" s="27"/>
      <c r="D1055" s="28"/>
      <c r="E1055" s="25"/>
      <c r="F1055" s="25"/>
      <c r="G1055" s="37"/>
      <c r="H1055" s="80" t="str">
        <f t="shared" si="16"/>
        <v/>
      </c>
      <c r="N1055" s="5" t="e">
        <f>IF(AND(B1055=#REF!,C1055=#REF!),LOOKUP(9.99999999999999E+307,$N$2:N1054)+1,"")</f>
        <v>#REF!</v>
      </c>
      <c r="AH1055" s="3"/>
    </row>
    <row r="1056" spans="2:34" ht="20.100000000000001" customHeight="1" x14ac:dyDescent="0.2">
      <c r="B1056" s="38"/>
      <c r="C1056" s="27"/>
      <c r="D1056" s="28"/>
      <c r="E1056" s="25"/>
      <c r="F1056" s="25"/>
      <c r="G1056" s="37"/>
      <c r="H1056" s="80" t="str">
        <f t="shared" si="16"/>
        <v/>
      </c>
      <c r="N1056" s="5" t="e">
        <f>IF(AND(B1056=#REF!,C1056=#REF!),LOOKUP(9.99999999999999E+307,$N$2:N1055)+1,"")</f>
        <v>#REF!</v>
      </c>
      <c r="AH1056" s="3"/>
    </row>
    <row r="1057" spans="2:34" ht="20.100000000000001" customHeight="1" x14ac:dyDescent="0.2">
      <c r="B1057" s="38"/>
      <c r="C1057" s="27"/>
      <c r="D1057" s="28"/>
      <c r="E1057" s="25"/>
      <c r="F1057" s="25"/>
      <c r="G1057" s="37"/>
      <c r="H1057" s="80" t="str">
        <f t="shared" si="16"/>
        <v/>
      </c>
      <c r="N1057" s="5" t="e">
        <f>IF(AND(B1057=#REF!,C1057=#REF!),LOOKUP(9.99999999999999E+307,$N$2:N1056)+1,"")</f>
        <v>#REF!</v>
      </c>
      <c r="AH1057" s="3"/>
    </row>
    <row r="1058" spans="2:34" ht="20.100000000000001" customHeight="1" x14ac:dyDescent="0.2">
      <c r="B1058" s="38"/>
      <c r="C1058" s="27"/>
      <c r="D1058" s="28"/>
      <c r="E1058" s="25"/>
      <c r="F1058" s="25"/>
      <c r="G1058" s="37"/>
      <c r="H1058" s="80" t="str">
        <f t="shared" si="16"/>
        <v/>
      </c>
      <c r="N1058" s="5" t="e">
        <f>IF(AND(B1058=#REF!,C1058=#REF!),LOOKUP(9.99999999999999E+307,$N$2:N1057)+1,"")</f>
        <v>#REF!</v>
      </c>
      <c r="AH1058" s="3"/>
    </row>
    <row r="1059" spans="2:34" ht="20.100000000000001" customHeight="1" x14ac:dyDescent="0.2">
      <c r="B1059" s="38"/>
      <c r="C1059" s="27"/>
      <c r="D1059" s="28"/>
      <c r="E1059" s="25"/>
      <c r="F1059" s="25"/>
      <c r="G1059" s="37"/>
      <c r="H1059" s="80" t="str">
        <f t="shared" si="16"/>
        <v/>
      </c>
      <c r="N1059" s="5" t="e">
        <f>IF(AND(B1059=#REF!,C1059=#REF!),LOOKUP(9.99999999999999E+307,$N$2:N1058)+1,"")</f>
        <v>#REF!</v>
      </c>
      <c r="AH1059" s="3"/>
    </row>
    <row r="1060" spans="2:34" ht="20.100000000000001" customHeight="1" x14ac:dyDescent="0.2">
      <c r="B1060" s="38"/>
      <c r="C1060" s="27"/>
      <c r="D1060" s="28"/>
      <c r="E1060" s="25"/>
      <c r="F1060" s="25"/>
      <c r="G1060" s="37"/>
      <c r="H1060" s="80" t="str">
        <f t="shared" si="16"/>
        <v/>
      </c>
      <c r="N1060" s="5" t="e">
        <f>IF(AND(B1060=#REF!,C1060=#REF!),LOOKUP(9.99999999999999E+307,$N$2:N1059)+1,"")</f>
        <v>#REF!</v>
      </c>
      <c r="AH1060" s="3"/>
    </row>
    <row r="1061" spans="2:34" ht="20.100000000000001" customHeight="1" x14ac:dyDescent="0.2">
      <c r="B1061" s="38"/>
      <c r="C1061" s="27"/>
      <c r="D1061" s="28"/>
      <c r="E1061" s="25"/>
      <c r="F1061" s="25"/>
      <c r="G1061" s="37"/>
      <c r="H1061" s="80" t="str">
        <f t="shared" si="16"/>
        <v/>
      </c>
      <c r="N1061" s="5" t="e">
        <f>IF(AND(B1061=#REF!,C1061=#REF!),LOOKUP(9.99999999999999E+307,$N$2:N1060)+1,"")</f>
        <v>#REF!</v>
      </c>
      <c r="AH1061" s="3"/>
    </row>
    <row r="1062" spans="2:34" ht="20.100000000000001" customHeight="1" x14ac:dyDescent="0.2">
      <c r="B1062" s="38"/>
      <c r="C1062" s="27"/>
      <c r="D1062" s="28"/>
      <c r="E1062" s="25"/>
      <c r="F1062" s="25"/>
      <c r="G1062" s="37"/>
      <c r="H1062" s="80" t="str">
        <f t="shared" si="16"/>
        <v/>
      </c>
      <c r="N1062" s="5" t="e">
        <f>IF(AND(B1062=#REF!,C1062=#REF!),LOOKUP(9.99999999999999E+307,$N$2:N1061)+1,"")</f>
        <v>#REF!</v>
      </c>
      <c r="AH1062" s="3"/>
    </row>
    <row r="1063" spans="2:34" ht="20.100000000000001" customHeight="1" x14ac:dyDescent="0.2">
      <c r="B1063" s="38"/>
      <c r="C1063" s="27"/>
      <c r="D1063" s="28"/>
      <c r="E1063" s="25"/>
      <c r="F1063" s="25"/>
      <c r="G1063" s="37"/>
      <c r="H1063" s="80" t="str">
        <f t="shared" si="16"/>
        <v/>
      </c>
      <c r="N1063" s="5" t="e">
        <f>IF(AND(B1063=#REF!,C1063=#REF!),LOOKUP(9.99999999999999E+307,$N$2:N1062)+1,"")</f>
        <v>#REF!</v>
      </c>
      <c r="AH1063" s="3"/>
    </row>
    <row r="1064" spans="2:34" ht="20.100000000000001" customHeight="1" x14ac:dyDescent="0.2">
      <c r="B1064" s="38"/>
      <c r="C1064" s="27"/>
      <c r="D1064" s="28"/>
      <c r="E1064" s="25"/>
      <c r="F1064" s="25"/>
      <c r="G1064" s="37"/>
      <c r="H1064" s="80" t="str">
        <f t="shared" si="16"/>
        <v/>
      </c>
      <c r="N1064" s="5" t="e">
        <f>IF(AND(B1064=#REF!,C1064=#REF!),LOOKUP(9.99999999999999E+307,$N$2:N1063)+1,"")</f>
        <v>#REF!</v>
      </c>
      <c r="AH1064" s="3"/>
    </row>
    <row r="1065" spans="2:34" ht="20.100000000000001" customHeight="1" x14ac:dyDescent="0.2">
      <c r="B1065" s="38"/>
      <c r="C1065" s="27"/>
      <c r="D1065" s="28"/>
      <c r="E1065" s="25"/>
      <c r="F1065" s="25"/>
      <c r="G1065" s="37"/>
      <c r="H1065" s="80" t="str">
        <f t="shared" si="16"/>
        <v/>
      </c>
      <c r="N1065" s="5" t="e">
        <f>IF(AND(B1065=#REF!,C1065=#REF!),LOOKUP(9.99999999999999E+307,$N$2:N1064)+1,"")</f>
        <v>#REF!</v>
      </c>
      <c r="AH1065" s="3"/>
    </row>
    <row r="1066" spans="2:34" ht="20.100000000000001" customHeight="1" x14ac:dyDescent="0.2">
      <c r="B1066" s="38"/>
      <c r="C1066" s="27"/>
      <c r="D1066" s="28"/>
      <c r="E1066" s="25"/>
      <c r="F1066" s="25"/>
      <c r="G1066" s="37"/>
      <c r="H1066" s="80" t="str">
        <f t="shared" si="16"/>
        <v/>
      </c>
      <c r="N1066" s="5" t="e">
        <f>IF(AND(B1066=#REF!,C1066=#REF!),LOOKUP(9.99999999999999E+307,$N$2:N1065)+1,"")</f>
        <v>#REF!</v>
      </c>
      <c r="AH1066" s="3"/>
    </row>
    <row r="1067" spans="2:34" ht="20.100000000000001" customHeight="1" x14ac:dyDescent="0.2">
      <c r="B1067" s="38"/>
      <c r="C1067" s="27"/>
      <c r="D1067" s="28"/>
      <c r="E1067" s="25"/>
      <c r="F1067" s="25"/>
      <c r="G1067" s="37"/>
      <c r="H1067" s="80" t="str">
        <f t="shared" si="16"/>
        <v/>
      </c>
      <c r="N1067" s="5" t="e">
        <f>IF(AND(B1067=#REF!,C1067=#REF!),LOOKUP(9.99999999999999E+307,$N$2:N1066)+1,"")</f>
        <v>#REF!</v>
      </c>
      <c r="AH1067" s="3"/>
    </row>
    <row r="1068" spans="2:34" ht="20.100000000000001" customHeight="1" x14ac:dyDescent="0.2">
      <c r="B1068" s="38"/>
      <c r="C1068" s="27"/>
      <c r="D1068" s="28"/>
      <c r="E1068" s="25"/>
      <c r="F1068" s="25"/>
      <c r="G1068" s="37"/>
      <c r="H1068" s="80" t="str">
        <f t="shared" si="16"/>
        <v/>
      </c>
      <c r="N1068" s="5" t="e">
        <f>IF(AND(B1068=#REF!,C1068=#REF!),LOOKUP(9.99999999999999E+307,$N$2:N1067)+1,"")</f>
        <v>#REF!</v>
      </c>
      <c r="AH1068" s="3"/>
    </row>
    <row r="1069" spans="2:34" ht="20.100000000000001" customHeight="1" x14ac:dyDescent="0.2">
      <c r="B1069" s="38"/>
      <c r="C1069" s="27"/>
      <c r="D1069" s="28"/>
      <c r="E1069" s="25"/>
      <c r="F1069" s="25"/>
      <c r="G1069" s="37"/>
      <c r="H1069" s="80" t="str">
        <f t="shared" si="16"/>
        <v/>
      </c>
      <c r="N1069" s="5" t="e">
        <f>IF(AND(B1069=#REF!,C1069=#REF!),LOOKUP(9.99999999999999E+307,$N$2:N1068)+1,"")</f>
        <v>#REF!</v>
      </c>
      <c r="AH1069" s="3"/>
    </row>
    <row r="1070" spans="2:34" ht="20.100000000000001" customHeight="1" x14ac:dyDescent="0.2">
      <c r="B1070" s="38"/>
      <c r="C1070" s="27"/>
      <c r="D1070" s="28"/>
      <c r="E1070" s="25"/>
      <c r="F1070" s="25"/>
      <c r="G1070" s="37"/>
      <c r="H1070" s="80" t="str">
        <f t="shared" si="16"/>
        <v/>
      </c>
      <c r="N1070" s="5" t="e">
        <f>IF(AND(B1070=#REF!,C1070=#REF!),LOOKUP(9.99999999999999E+307,$N$2:N1069)+1,"")</f>
        <v>#REF!</v>
      </c>
      <c r="AH1070" s="3"/>
    </row>
    <row r="1071" spans="2:34" ht="20.100000000000001" customHeight="1" x14ac:dyDescent="0.2">
      <c r="B1071" s="38"/>
      <c r="C1071" s="27"/>
      <c r="D1071" s="28"/>
      <c r="E1071" s="25"/>
      <c r="F1071" s="25"/>
      <c r="G1071" s="37"/>
      <c r="H1071" s="80" t="str">
        <f t="shared" si="16"/>
        <v/>
      </c>
      <c r="N1071" s="5" t="e">
        <f>IF(AND(B1071=#REF!,C1071=#REF!),LOOKUP(9.99999999999999E+307,$N$2:N1070)+1,"")</f>
        <v>#REF!</v>
      </c>
      <c r="AH1071" s="3"/>
    </row>
    <row r="1072" spans="2:34" ht="20.100000000000001" customHeight="1" x14ac:dyDescent="0.2">
      <c r="B1072" s="38"/>
      <c r="C1072" s="27"/>
      <c r="D1072" s="28"/>
      <c r="E1072" s="25"/>
      <c r="F1072" s="25"/>
      <c r="G1072" s="37"/>
      <c r="H1072" s="80" t="str">
        <f t="shared" si="16"/>
        <v/>
      </c>
      <c r="N1072" s="5" t="e">
        <f>IF(AND(B1072=#REF!,C1072=#REF!),LOOKUP(9.99999999999999E+307,$N$2:N1071)+1,"")</f>
        <v>#REF!</v>
      </c>
      <c r="AH1072" s="3"/>
    </row>
    <row r="1073" spans="2:34" ht="20.100000000000001" customHeight="1" x14ac:dyDescent="0.2">
      <c r="B1073" s="38"/>
      <c r="C1073" s="27"/>
      <c r="D1073" s="28"/>
      <c r="E1073" s="25"/>
      <c r="F1073" s="25"/>
      <c r="G1073" s="37"/>
      <c r="H1073" s="80" t="str">
        <f t="shared" si="16"/>
        <v/>
      </c>
      <c r="N1073" s="5" t="e">
        <f>IF(AND(B1073=#REF!,C1073=#REF!),LOOKUP(9.99999999999999E+307,$N$2:N1072)+1,"")</f>
        <v>#REF!</v>
      </c>
      <c r="AH1073" s="3"/>
    </row>
    <row r="1074" spans="2:34" ht="20.100000000000001" customHeight="1" x14ac:dyDescent="0.2">
      <c r="B1074" s="38"/>
      <c r="C1074" s="27"/>
      <c r="D1074" s="28"/>
      <c r="E1074" s="25"/>
      <c r="F1074" s="25"/>
      <c r="G1074" s="37"/>
      <c r="H1074" s="80" t="str">
        <f t="shared" si="16"/>
        <v/>
      </c>
      <c r="N1074" s="5" t="e">
        <f>IF(AND(B1074=#REF!,C1074=#REF!),LOOKUP(9.99999999999999E+307,$N$2:N1073)+1,"")</f>
        <v>#REF!</v>
      </c>
      <c r="AH1074" s="3"/>
    </row>
    <row r="1075" spans="2:34" ht="20.100000000000001" customHeight="1" x14ac:dyDescent="0.2">
      <c r="B1075" s="38"/>
      <c r="C1075" s="27"/>
      <c r="D1075" s="28"/>
      <c r="E1075" s="25"/>
      <c r="F1075" s="25"/>
      <c r="G1075" s="37"/>
      <c r="H1075" s="80" t="str">
        <f t="shared" si="16"/>
        <v/>
      </c>
      <c r="N1075" s="5" t="e">
        <f>IF(AND(B1075=#REF!,C1075=#REF!),LOOKUP(9.99999999999999E+307,$N$2:N1074)+1,"")</f>
        <v>#REF!</v>
      </c>
      <c r="AH1075" s="3"/>
    </row>
    <row r="1076" spans="2:34" ht="20.100000000000001" customHeight="1" x14ac:dyDescent="0.2">
      <c r="B1076" s="38"/>
      <c r="C1076" s="27"/>
      <c r="D1076" s="28"/>
      <c r="E1076" s="25"/>
      <c r="F1076" s="25"/>
      <c r="G1076" s="37"/>
      <c r="H1076" s="80" t="str">
        <f t="shared" si="16"/>
        <v/>
      </c>
      <c r="N1076" s="5" t="e">
        <f>IF(AND(B1076=#REF!,C1076=#REF!),LOOKUP(9.99999999999999E+307,$N$2:N1075)+1,"")</f>
        <v>#REF!</v>
      </c>
      <c r="AH1076" s="3"/>
    </row>
    <row r="1077" spans="2:34" ht="20.100000000000001" customHeight="1" x14ac:dyDescent="0.2">
      <c r="B1077" s="38"/>
      <c r="C1077" s="27"/>
      <c r="D1077" s="28"/>
      <c r="E1077" s="25"/>
      <c r="F1077" s="25"/>
      <c r="G1077" s="37"/>
      <c r="H1077" s="80" t="str">
        <f t="shared" si="16"/>
        <v/>
      </c>
      <c r="N1077" s="5" t="e">
        <f>IF(AND(B1077=#REF!,C1077=#REF!),LOOKUP(9.99999999999999E+307,$N$2:N1076)+1,"")</f>
        <v>#REF!</v>
      </c>
      <c r="AH1077" s="3"/>
    </row>
    <row r="1078" spans="2:34" ht="20.100000000000001" customHeight="1" x14ac:dyDescent="0.2">
      <c r="B1078" s="38"/>
      <c r="C1078" s="27"/>
      <c r="D1078" s="28"/>
      <c r="E1078" s="25"/>
      <c r="F1078" s="25"/>
      <c r="G1078" s="37"/>
      <c r="H1078" s="80" t="str">
        <f t="shared" si="16"/>
        <v/>
      </c>
      <c r="N1078" s="5" t="e">
        <f>IF(AND(B1078=#REF!,C1078=#REF!),LOOKUP(9.99999999999999E+307,$N$2:N1077)+1,"")</f>
        <v>#REF!</v>
      </c>
      <c r="AH1078" s="3"/>
    </row>
    <row r="1079" spans="2:34" ht="20.100000000000001" customHeight="1" x14ac:dyDescent="0.2">
      <c r="B1079" s="38"/>
      <c r="C1079" s="27"/>
      <c r="D1079" s="28"/>
      <c r="E1079" s="25"/>
      <c r="F1079" s="25"/>
      <c r="G1079" s="37"/>
      <c r="H1079" s="80" t="str">
        <f t="shared" si="16"/>
        <v/>
      </c>
      <c r="N1079" s="5" t="e">
        <f>IF(AND(B1079=#REF!,C1079=#REF!),LOOKUP(9.99999999999999E+307,$N$2:N1078)+1,"")</f>
        <v>#REF!</v>
      </c>
      <c r="AH1079" s="3"/>
    </row>
    <row r="1080" spans="2:34" ht="20.100000000000001" customHeight="1" x14ac:dyDescent="0.2">
      <c r="B1080" s="38"/>
      <c r="C1080" s="27"/>
      <c r="D1080" s="28"/>
      <c r="E1080" s="25"/>
      <c r="F1080" s="25"/>
      <c r="G1080" s="37"/>
      <c r="H1080" s="80" t="str">
        <f t="shared" si="16"/>
        <v/>
      </c>
      <c r="N1080" s="5" t="e">
        <f>IF(AND(B1080=#REF!,C1080=#REF!),LOOKUP(9.99999999999999E+307,$N$2:N1079)+1,"")</f>
        <v>#REF!</v>
      </c>
      <c r="AH1080" s="3"/>
    </row>
    <row r="1081" spans="2:34" ht="20.100000000000001" customHeight="1" x14ac:dyDescent="0.2">
      <c r="B1081" s="38"/>
      <c r="C1081" s="27"/>
      <c r="D1081" s="28"/>
      <c r="E1081" s="25"/>
      <c r="F1081" s="25"/>
      <c r="G1081" s="37"/>
      <c r="H1081" s="80" t="str">
        <f t="shared" si="16"/>
        <v/>
      </c>
      <c r="N1081" s="5" t="e">
        <f>IF(AND(B1081=#REF!,C1081=#REF!),LOOKUP(9.99999999999999E+307,$N$2:N1080)+1,"")</f>
        <v>#REF!</v>
      </c>
      <c r="AH1081" s="3"/>
    </row>
    <row r="1082" spans="2:34" ht="20.100000000000001" customHeight="1" x14ac:dyDescent="0.2">
      <c r="B1082" s="38"/>
      <c r="C1082" s="27"/>
      <c r="D1082" s="28"/>
      <c r="E1082" s="25"/>
      <c r="F1082" s="25"/>
      <c r="G1082" s="37"/>
      <c r="H1082" s="80" t="str">
        <f t="shared" si="16"/>
        <v/>
      </c>
      <c r="N1082" s="5" t="e">
        <f>IF(AND(B1082=#REF!,C1082=#REF!),LOOKUP(9.99999999999999E+307,$N$2:N1081)+1,"")</f>
        <v>#REF!</v>
      </c>
      <c r="AH1082" s="3"/>
    </row>
    <row r="1083" spans="2:34" ht="20.100000000000001" customHeight="1" x14ac:dyDescent="0.2">
      <c r="B1083" s="38"/>
      <c r="C1083" s="27"/>
      <c r="D1083" s="28"/>
      <c r="E1083" s="25"/>
      <c r="F1083" s="25"/>
      <c r="G1083" s="37"/>
      <c r="H1083" s="80" t="str">
        <f t="shared" si="16"/>
        <v/>
      </c>
      <c r="N1083" s="5" t="e">
        <f>IF(AND(B1083=#REF!,C1083=#REF!),LOOKUP(9.99999999999999E+307,$N$2:N1082)+1,"")</f>
        <v>#REF!</v>
      </c>
      <c r="AH1083" s="3"/>
    </row>
    <row r="1084" spans="2:34" ht="20.100000000000001" customHeight="1" x14ac:dyDescent="0.2">
      <c r="B1084" s="38"/>
      <c r="C1084" s="27"/>
      <c r="D1084" s="28"/>
      <c r="E1084" s="25"/>
      <c r="F1084" s="25"/>
      <c r="G1084" s="37"/>
      <c r="H1084" s="80" t="str">
        <f t="shared" si="16"/>
        <v/>
      </c>
      <c r="N1084" s="5" t="e">
        <f>IF(AND(B1084=#REF!,C1084=#REF!),LOOKUP(9.99999999999999E+307,$N$2:N1083)+1,"")</f>
        <v>#REF!</v>
      </c>
      <c r="AH1084" s="3"/>
    </row>
    <row r="1085" spans="2:34" ht="20.100000000000001" customHeight="1" x14ac:dyDescent="0.2">
      <c r="B1085" s="38"/>
      <c r="C1085" s="27"/>
      <c r="D1085" s="28"/>
      <c r="E1085" s="25"/>
      <c r="F1085" s="25"/>
      <c r="G1085" s="37"/>
      <c r="H1085" s="80" t="str">
        <f t="shared" si="16"/>
        <v/>
      </c>
      <c r="N1085" s="5" t="e">
        <f>IF(AND(B1085=#REF!,C1085=#REF!),LOOKUP(9.99999999999999E+307,$N$2:N1084)+1,"")</f>
        <v>#REF!</v>
      </c>
      <c r="AH1085" s="3"/>
    </row>
    <row r="1086" spans="2:34" ht="20.100000000000001" customHeight="1" x14ac:dyDescent="0.2">
      <c r="B1086" s="38"/>
      <c r="C1086" s="27"/>
      <c r="D1086" s="28"/>
      <c r="E1086" s="25"/>
      <c r="F1086" s="25"/>
      <c r="G1086" s="37"/>
      <c r="H1086" s="80" t="str">
        <f t="shared" si="16"/>
        <v/>
      </c>
      <c r="N1086" s="5" t="e">
        <f>IF(AND(B1086=#REF!,C1086=#REF!),LOOKUP(9.99999999999999E+307,$N$2:N1085)+1,"")</f>
        <v>#REF!</v>
      </c>
      <c r="AH1086" s="3"/>
    </row>
    <row r="1087" spans="2:34" ht="20.100000000000001" customHeight="1" x14ac:dyDescent="0.2">
      <c r="B1087" s="38"/>
      <c r="C1087" s="27"/>
      <c r="D1087" s="28"/>
      <c r="E1087" s="25"/>
      <c r="F1087" s="25"/>
      <c r="G1087" s="37"/>
      <c r="H1087" s="80" t="str">
        <f t="shared" si="16"/>
        <v/>
      </c>
      <c r="N1087" s="5" t="e">
        <f>IF(AND(B1087=#REF!,C1087=#REF!),LOOKUP(9.99999999999999E+307,$N$2:N1086)+1,"")</f>
        <v>#REF!</v>
      </c>
      <c r="AH1087" s="3"/>
    </row>
    <row r="1088" spans="2:34" ht="20.100000000000001" customHeight="1" x14ac:dyDescent="0.2">
      <c r="B1088" s="38"/>
      <c r="C1088" s="27"/>
      <c r="D1088" s="28"/>
      <c r="E1088" s="25"/>
      <c r="F1088" s="25"/>
      <c r="G1088" s="37"/>
      <c r="H1088" s="80" t="str">
        <f t="shared" si="16"/>
        <v/>
      </c>
      <c r="N1088" s="5" t="e">
        <f>IF(AND(B1088=#REF!,C1088=#REF!),LOOKUP(9.99999999999999E+307,$N$2:N1087)+1,"")</f>
        <v>#REF!</v>
      </c>
      <c r="AH1088" s="3"/>
    </row>
    <row r="1089" spans="2:34" ht="20.100000000000001" customHeight="1" x14ac:dyDescent="0.2">
      <c r="B1089" s="38"/>
      <c r="C1089" s="27"/>
      <c r="D1089" s="28"/>
      <c r="E1089" s="25"/>
      <c r="F1089" s="25"/>
      <c r="G1089" s="37"/>
      <c r="H1089" s="80" t="str">
        <f t="shared" si="16"/>
        <v/>
      </c>
      <c r="N1089" s="5" t="e">
        <f>IF(AND(B1089=#REF!,C1089=#REF!),LOOKUP(9.99999999999999E+307,$N$2:N1088)+1,"")</f>
        <v>#REF!</v>
      </c>
      <c r="AH1089" s="3"/>
    </row>
    <row r="1090" spans="2:34" ht="20.100000000000001" customHeight="1" x14ac:dyDescent="0.2">
      <c r="B1090" s="38"/>
      <c r="C1090" s="27"/>
      <c r="D1090" s="28"/>
      <c r="E1090" s="25"/>
      <c r="F1090" s="25"/>
      <c r="G1090" s="37"/>
      <c r="H1090" s="80" t="str">
        <f t="shared" si="16"/>
        <v/>
      </c>
      <c r="N1090" s="5" t="e">
        <f>IF(AND(B1090=#REF!,C1090=#REF!),LOOKUP(9.99999999999999E+307,$N$2:N1089)+1,"")</f>
        <v>#REF!</v>
      </c>
      <c r="AH1090" s="3"/>
    </row>
    <row r="1091" spans="2:34" ht="20.100000000000001" customHeight="1" x14ac:dyDescent="0.2">
      <c r="B1091" s="38"/>
      <c r="C1091" s="27"/>
      <c r="D1091" s="28"/>
      <c r="E1091" s="25"/>
      <c r="F1091" s="25"/>
      <c r="G1091" s="37"/>
      <c r="H1091" s="80" t="str">
        <f t="shared" si="16"/>
        <v/>
      </c>
      <c r="N1091" s="5" t="e">
        <f>IF(AND(B1091=#REF!,C1091=#REF!),LOOKUP(9.99999999999999E+307,$N$2:N1090)+1,"")</f>
        <v>#REF!</v>
      </c>
      <c r="AH1091" s="3"/>
    </row>
    <row r="1092" spans="2:34" ht="20.100000000000001" customHeight="1" x14ac:dyDescent="0.2">
      <c r="B1092" s="38"/>
      <c r="C1092" s="27"/>
      <c r="D1092" s="28"/>
      <c r="E1092" s="25"/>
      <c r="F1092" s="25"/>
      <c r="G1092" s="37"/>
      <c r="H1092" s="80" t="str">
        <f t="shared" ref="H1092:H1155" si="17">IF(E1092="","",IF(E1092="เด็กชาย","M",IF(E1092="นาย","M","W")))</f>
        <v/>
      </c>
      <c r="N1092" s="5" t="e">
        <f>IF(AND(B1092=#REF!,C1092=#REF!),LOOKUP(9.99999999999999E+307,$N$2:N1091)+1,"")</f>
        <v>#REF!</v>
      </c>
      <c r="AH1092" s="3"/>
    </row>
    <row r="1093" spans="2:34" ht="20.100000000000001" customHeight="1" x14ac:dyDescent="0.2">
      <c r="B1093" s="38"/>
      <c r="C1093" s="27"/>
      <c r="D1093" s="28"/>
      <c r="E1093" s="25"/>
      <c r="F1093" s="25"/>
      <c r="G1093" s="37"/>
      <c r="H1093" s="80" t="str">
        <f t="shared" si="17"/>
        <v/>
      </c>
      <c r="N1093" s="5" t="e">
        <f>IF(AND(B1093=#REF!,C1093=#REF!),LOOKUP(9.99999999999999E+307,$N$2:N1092)+1,"")</f>
        <v>#REF!</v>
      </c>
      <c r="AH1093" s="3"/>
    </row>
    <row r="1094" spans="2:34" ht="20.100000000000001" customHeight="1" x14ac:dyDescent="0.2">
      <c r="B1094" s="38"/>
      <c r="C1094" s="27"/>
      <c r="D1094" s="28"/>
      <c r="E1094" s="25"/>
      <c r="F1094" s="25"/>
      <c r="G1094" s="37"/>
      <c r="H1094" s="80" t="str">
        <f t="shared" si="17"/>
        <v/>
      </c>
      <c r="N1094" s="5" t="e">
        <f>IF(AND(B1094=#REF!,C1094=#REF!),LOOKUP(9.99999999999999E+307,$N$2:N1093)+1,"")</f>
        <v>#REF!</v>
      </c>
      <c r="AH1094" s="3"/>
    </row>
    <row r="1095" spans="2:34" ht="20.100000000000001" customHeight="1" x14ac:dyDescent="0.2">
      <c r="B1095" s="38"/>
      <c r="C1095" s="27"/>
      <c r="D1095" s="28"/>
      <c r="E1095" s="25"/>
      <c r="F1095" s="25"/>
      <c r="G1095" s="37"/>
      <c r="H1095" s="80" t="str">
        <f t="shared" si="17"/>
        <v/>
      </c>
      <c r="N1095" s="5" t="e">
        <f>IF(AND(B1095=#REF!,C1095=#REF!),LOOKUP(9.99999999999999E+307,$N$2:N1094)+1,"")</f>
        <v>#REF!</v>
      </c>
      <c r="AH1095" s="3"/>
    </row>
    <row r="1096" spans="2:34" ht="20.100000000000001" customHeight="1" x14ac:dyDescent="0.2">
      <c r="B1096" s="38"/>
      <c r="C1096" s="27"/>
      <c r="D1096" s="28"/>
      <c r="E1096" s="25"/>
      <c r="F1096" s="25"/>
      <c r="G1096" s="37"/>
      <c r="H1096" s="80" t="str">
        <f t="shared" si="17"/>
        <v/>
      </c>
      <c r="N1096" s="5" t="e">
        <f>IF(AND(B1096=#REF!,C1096=#REF!),LOOKUP(9.99999999999999E+307,$N$2:N1095)+1,"")</f>
        <v>#REF!</v>
      </c>
      <c r="AH1096" s="3"/>
    </row>
    <row r="1097" spans="2:34" ht="20.100000000000001" customHeight="1" x14ac:dyDescent="0.2">
      <c r="B1097" s="38"/>
      <c r="C1097" s="27"/>
      <c r="D1097" s="28"/>
      <c r="E1097" s="25"/>
      <c r="F1097" s="25"/>
      <c r="G1097" s="37"/>
      <c r="H1097" s="80" t="str">
        <f t="shared" si="17"/>
        <v/>
      </c>
      <c r="N1097" s="5" t="e">
        <f>IF(AND(B1097=#REF!,C1097=#REF!),LOOKUP(9.99999999999999E+307,$N$2:N1096)+1,"")</f>
        <v>#REF!</v>
      </c>
      <c r="AH1097" s="3"/>
    </row>
    <row r="1098" spans="2:34" ht="20.100000000000001" customHeight="1" x14ac:dyDescent="0.2">
      <c r="B1098" s="38"/>
      <c r="C1098" s="27"/>
      <c r="D1098" s="28"/>
      <c r="E1098" s="25"/>
      <c r="F1098" s="25"/>
      <c r="G1098" s="37"/>
      <c r="H1098" s="80" t="str">
        <f t="shared" si="17"/>
        <v/>
      </c>
      <c r="N1098" s="5" t="e">
        <f>IF(AND(B1098=#REF!,C1098=#REF!),LOOKUP(9.99999999999999E+307,$N$2:N1097)+1,"")</f>
        <v>#REF!</v>
      </c>
      <c r="AH1098" s="3"/>
    </row>
    <row r="1099" spans="2:34" ht="20.100000000000001" customHeight="1" x14ac:dyDescent="0.2">
      <c r="B1099" s="38"/>
      <c r="C1099" s="27"/>
      <c r="D1099" s="28"/>
      <c r="E1099" s="25"/>
      <c r="F1099" s="25"/>
      <c r="G1099" s="37"/>
      <c r="H1099" s="80" t="str">
        <f t="shared" si="17"/>
        <v/>
      </c>
      <c r="N1099" s="5" t="e">
        <f>IF(AND(B1099=#REF!,C1099=#REF!),LOOKUP(9.99999999999999E+307,$N$2:N1098)+1,"")</f>
        <v>#REF!</v>
      </c>
      <c r="AH1099" s="3"/>
    </row>
    <row r="1100" spans="2:34" ht="20.100000000000001" customHeight="1" x14ac:dyDescent="0.2">
      <c r="B1100" s="38"/>
      <c r="C1100" s="27"/>
      <c r="D1100" s="28"/>
      <c r="E1100" s="25"/>
      <c r="F1100" s="25"/>
      <c r="G1100" s="37"/>
      <c r="H1100" s="80" t="str">
        <f t="shared" si="17"/>
        <v/>
      </c>
      <c r="N1100" s="5" t="e">
        <f>IF(AND(B1100=#REF!,C1100=#REF!),LOOKUP(9.99999999999999E+307,$N$2:N1099)+1,"")</f>
        <v>#REF!</v>
      </c>
      <c r="AH1100" s="3"/>
    </row>
    <row r="1101" spans="2:34" ht="20.100000000000001" customHeight="1" x14ac:dyDescent="0.2">
      <c r="B1101" s="38"/>
      <c r="C1101" s="27"/>
      <c r="D1101" s="28"/>
      <c r="E1101" s="25"/>
      <c r="F1101" s="25"/>
      <c r="G1101" s="37"/>
      <c r="H1101" s="80" t="str">
        <f t="shared" si="17"/>
        <v/>
      </c>
      <c r="N1101" s="5" t="e">
        <f>IF(AND(B1101=#REF!,C1101=#REF!),LOOKUP(9.99999999999999E+307,$N$2:N1100)+1,"")</f>
        <v>#REF!</v>
      </c>
      <c r="AH1101" s="3"/>
    </row>
    <row r="1102" spans="2:34" ht="20.100000000000001" customHeight="1" x14ac:dyDescent="0.2">
      <c r="B1102" s="38"/>
      <c r="C1102" s="27"/>
      <c r="D1102" s="28"/>
      <c r="E1102" s="25"/>
      <c r="F1102" s="25"/>
      <c r="G1102" s="37"/>
      <c r="H1102" s="80" t="str">
        <f t="shared" si="17"/>
        <v/>
      </c>
      <c r="N1102" s="5" t="e">
        <f>IF(AND(B1102=#REF!,C1102=#REF!),LOOKUP(9.99999999999999E+307,$N$2:N1101)+1,"")</f>
        <v>#REF!</v>
      </c>
      <c r="AH1102" s="3"/>
    </row>
    <row r="1103" spans="2:34" ht="20.100000000000001" customHeight="1" x14ac:dyDescent="0.2">
      <c r="B1103" s="38"/>
      <c r="C1103" s="27"/>
      <c r="D1103" s="28"/>
      <c r="E1103" s="25"/>
      <c r="F1103" s="25"/>
      <c r="G1103" s="37"/>
      <c r="H1103" s="80" t="str">
        <f t="shared" si="17"/>
        <v/>
      </c>
      <c r="N1103" s="5" t="e">
        <f>IF(AND(B1103=#REF!,C1103=#REF!),LOOKUP(9.99999999999999E+307,$N$2:N1102)+1,"")</f>
        <v>#REF!</v>
      </c>
      <c r="AH1103" s="3"/>
    </row>
    <row r="1104" spans="2:34" ht="20.100000000000001" customHeight="1" x14ac:dyDescent="0.2">
      <c r="B1104" s="38"/>
      <c r="C1104" s="27"/>
      <c r="D1104" s="28"/>
      <c r="E1104" s="25"/>
      <c r="F1104" s="25"/>
      <c r="G1104" s="37"/>
      <c r="H1104" s="80" t="str">
        <f t="shared" si="17"/>
        <v/>
      </c>
      <c r="N1104" s="5" t="e">
        <f>IF(AND(B1104=#REF!,C1104=#REF!),LOOKUP(9.99999999999999E+307,$N$2:N1103)+1,"")</f>
        <v>#REF!</v>
      </c>
      <c r="AH1104" s="3"/>
    </row>
    <row r="1105" spans="2:34" ht="20.100000000000001" customHeight="1" x14ac:dyDescent="0.2">
      <c r="B1105" s="38"/>
      <c r="C1105" s="27"/>
      <c r="D1105" s="28"/>
      <c r="E1105" s="25"/>
      <c r="F1105" s="25"/>
      <c r="G1105" s="37"/>
      <c r="H1105" s="80" t="str">
        <f t="shared" si="17"/>
        <v/>
      </c>
      <c r="N1105" s="5" t="e">
        <f>IF(AND(B1105=#REF!,C1105=#REF!),LOOKUP(9.99999999999999E+307,$N$2:N1104)+1,"")</f>
        <v>#REF!</v>
      </c>
      <c r="AH1105" s="3"/>
    </row>
    <row r="1106" spans="2:34" ht="20.100000000000001" customHeight="1" x14ac:dyDescent="0.2">
      <c r="B1106" s="38"/>
      <c r="C1106" s="27"/>
      <c r="D1106" s="28"/>
      <c r="E1106" s="25"/>
      <c r="F1106" s="25"/>
      <c r="G1106" s="37"/>
      <c r="H1106" s="80" t="str">
        <f t="shared" si="17"/>
        <v/>
      </c>
      <c r="N1106" s="5" t="e">
        <f>IF(AND(B1106=#REF!,C1106=#REF!),LOOKUP(9.99999999999999E+307,$N$2:N1105)+1,"")</f>
        <v>#REF!</v>
      </c>
      <c r="AH1106" s="3"/>
    </row>
    <row r="1107" spans="2:34" ht="20.100000000000001" customHeight="1" x14ac:dyDescent="0.2">
      <c r="B1107" s="38"/>
      <c r="C1107" s="27"/>
      <c r="D1107" s="28"/>
      <c r="E1107" s="25"/>
      <c r="F1107" s="25"/>
      <c r="G1107" s="37"/>
      <c r="H1107" s="80" t="str">
        <f t="shared" si="17"/>
        <v/>
      </c>
      <c r="N1107" s="5" t="e">
        <f>IF(AND(B1107=#REF!,C1107=#REF!),LOOKUP(9.99999999999999E+307,$N$2:N1106)+1,"")</f>
        <v>#REF!</v>
      </c>
      <c r="AH1107" s="3"/>
    </row>
    <row r="1108" spans="2:34" ht="20.100000000000001" customHeight="1" x14ac:dyDescent="0.2">
      <c r="B1108" s="38"/>
      <c r="C1108" s="27"/>
      <c r="D1108" s="28"/>
      <c r="E1108" s="25"/>
      <c r="F1108" s="25"/>
      <c r="G1108" s="37"/>
      <c r="H1108" s="80" t="str">
        <f t="shared" si="17"/>
        <v/>
      </c>
      <c r="N1108" s="5" t="e">
        <f>IF(AND(B1108=#REF!,C1108=#REF!),LOOKUP(9.99999999999999E+307,$N$2:N1107)+1,"")</f>
        <v>#REF!</v>
      </c>
      <c r="AH1108" s="3"/>
    </row>
    <row r="1109" spans="2:34" ht="20.100000000000001" customHeight="1" x14ac:dyDescent="0.2">
      <c r="B1109" s="38"/>
      <c r="C1109" s="27"/>
      <c r="D1109" s="28"/>
      <c r="E1109" s="25"/>
      <c r="F1109" s="25"/>
      <c r="G1109" s="37"/>
      <c r="H1109" s="80" t="str">
        <f t="shared" si="17"/>
        <v/>
      </c>
      <c r="N1109" s="5" t="e">
        <f>IF(AND(B1109=#REF!,C1109=#REF!),LOOKUP(9.99999999999999E+307,$N$2:N1108)+1,"")</f>
        <v>#REF!</v>
      </c>
      <c r="AH1109" s="3"/>
    </row>
    <row r="1110" spans="2:34" ht="20.100000000000001" customHeight="1" x14ac:dyDescent="0.2">
      <c r="B1110" s="38"/>
      <c r="C1110" s="27"/>
      <c r="D1110" s="28"/>
      <c r="E1110" s="25"/>
      <c r="F1110" s="25"/>
      <c r="G1110" s="37"/>
      <c r="H1110" s="80" t="str">
        <f t="shared" si="17"/>
        <v/>
      </c>
      <c r="N1110" s="5" t="e">
        <f>IF(AND(B1110=#REF!,C1110=#REF!),LOOKUP(9.99999999999999E+307,$N$2:N1109)+1,"")</f>
        <v>#REF!</v>
      </c>
      <c r="AH1110" s="3"/>
    </row>
    <row r="1111" spans="2:34" ht="20.100000000000001" customHeight="1" x14ac:dyDescent="0.2">
      <c r="B1111" s="38"/>
      <c r="C1111" s="27"/>
      <c r="D1111" s="28"/>
      <c r="E1111" s="25"/>
      <c r="F1111" s="25"/>
      <c r="G1111" s="37"/>
      <c r="H1111" s="80" t="str">
        <f t="shared" si="17"/>
        <v/>
      </c>
      <c r="N1111" s="5" t="e">
        <f>IF(AND(B1111=#REF!,C1111=#REF!),LOOKUP(9.99999999999999E+307,$N$2:N1110)+1,"")</f>
        <v>#REF!</v>
      </c>
      <c r="AH1111" s="3"/>
    </row>
    <row r="1112" spans="2:34" ht="20.100000000000001" customHeight="1" x14ac:dyDescent="0.2">
      <c r="B1112" s="38"/>
      <c r="C1112" s="27"/>
      <c r="D1112" s="28"/>
      <c r="E1112" s="25"/>
      <c r="F1112" s="25"/>
      <c r="G1112" s="37"/>
      <c r="H1112" s="80" t="str">
        <f t="shared" si="17"/>
        <v/>
      </c>
      <c r="N1112" s="5" t="e">
        <f>IF(AND(B1112=#REF!,C1112=#REF!),LOOKUP(9.99999999999999E+307,$N$2:N1111)+1,"")</f>
        <v>#REF!</v>
      </c>
      <c r="AH1112" s="3"/>
    </row>
    <row r="1113" spans="2:34" ht="20.100000000000001" customHeight="1" x14ac:dyDescent="0.2">
      <c r="B1113" s="38"/>
      <c r="C1113" s="27"/>
      <c r="D1113" s="28"/>
      <c r="E1113" s="25"/>
      <c r="F1113" s="25"/>
      <c r="G1113" s="37"/>
      <c r="H1113" s="80" t="str">
        <f t="shared" si="17"/>
        <v/>
      </c>
      <c r="N1113" s="5" t="e">
        <f>IF(AND(B1113=#REF!,C1113=#REF!),LOOKUP(9.99999999999999E+307,$N$2:N1112)+1,"")</f>
        <v>#REF!</v>
      </c>
      <c r="AH1113" s="3"/>
    </row>
    <row r="1114" spans="2:34" ht="20.100000000000001" customHeight="1" x14ac:dyDescent="0.2">
      <c r="B1114" s="38"/>
      <c r="C1114" s="27"/>
      <c r="D1114" s="28"/>
      <c r="E1114" s="25"/>
      <c r="F1114" s="25"/>
      <c r="G1114" s="37"/>
      <c r="H1114" s="80" t="str">
        <f t="shared" si="17"/>
        <v/>
      </c>
      <c r="N1114" s="5" t="e">
        <f>IF(AND(B1114=#REF!,C1114=#REF!),LOOKUP(9.99999999999999E+307,$N$2:N1113)+1,"")</f>
        <v>#REF!</v>
      </c>
      <c r="AH1114" s="3"/>
    </row>
    <row r="1115" spans="2:34" ht="20.100000000000001" customHeight="1" x14ac:dyDescent="0.2">
      <c r="B1115" s="38"/>
      <c r="C1115" s="27"/>
      <c r="D1115" s="28"/>
      <c r="E1115" s="25"/>
      <c r="F1115" s="25"/>
      <c r="G1115" s="37"/>
      <c r="H1115" s="80" t="str">
        <f t="shared" si="17"/>
        <v/>
      </c>
      <c r="N1115" s="5" t="e">
        <f>IF(AND(B1115=#REF!,C1115=#REF!),LOOKUP(9.99999999999999E+307,$N$2:N1114)+1,"")</f>
        <v>#REF!</v>
      </c>
      <c r="AH1115" s="3"/>
    </row>
    <row r="1116" spans="2:34" ht="20.100000000000001" customHeight="1" x14ac:dyDescent="0.2">
      <c r="B1116" s="38"/>
      <c r="C1116" s="27"/>
      <c r="D1116" s="28"/>
      <c r="E1116" s="25"/>
      <c r="F1116" s="25"/>
      <c r="G1116" s="37"/>
      <c r="H1116" s="80" t="str">
        <f t="shared" si="17"/>
        <v/>
      </c>
      <c r="N1116" s="5" t="e">
        <f>IF(AND(B1116=#REF!,C1116=#REF!),LOOKUP(9.99999999999999E+307,$N$2:N1115)+1,"")</f>
        <v>#REF!</v>
      </c>
      <c r="AH1116" s="3"/>
    </row>
    <row r="1117" spans="2:34" ht="20.100000000000001" customHeight="1" x14ac:dyDescent="0.2">
      <c r="B1117" s="38"/>
      <c r="C1117" s="27"/>
      <c r="D1117" s="28"/>
      <c r="E1117" s="25"/>
      <c r="F1117" s="25"/>
      <c r="G1117" s="37"/>
      <c r="H1117" s="80" t="str">
        <f t="shared" si="17"/>
        <v/>
      </c>
      <c r="N1117" s="5" t="e">
        <f>IF(AND(B1117=#REF!,C1117=#REF!),LOOKUP(9.99999999999999E+307,$N$2:N1116)+1,"")</f>
        <v>#REF!</v>
      </c>
      <c r="AH1117" s="3"/>
    </row>
    <row r="1118" spans="2:34" ht="20.100000000000001" customHeight="1" x14ac:dyDescent="0.2">
      <c r="B1118" s="38"/>
      <c r="C1118" s="27"/>
      <c r="D1118" s="28"/>
      <c r="E1118" s="25"/>
      <c r="F1118" s="25"/>
      <c r="G1118" s="37"/>
      <c r="H1118" s="80" t="str">
        <f t="shared" si="17"/>
        <v/>
      </c>
      <c r="N1118" s="5" t="e">
        <f>IF(AND(B1118=#REF!,C1118=#REF!),LOOKUP(9.99999999999999E+307,$N$2:N1117)+1,"")</f>
        <v>#REF!</v>
      </c>
      <c r="AH1118" s="3"/>
    </row>
    <row r="1119" spans="2:34" ht="20.100000000000001" customHeight="1" x14ac:dyDescent="0.2">
      <c r="B1119" s="38"/>
      <c r="C1119" s="27"/>
      <c r="D1119" s="28"/>
      <c r="E1119" s="25"/>
      <c r="F1119" s="25"/>
      <c r="G1119" s="37"/>
      <c r="H1119" s="80" t="str">
        <f t="shared" si="17"/>
        <v/>
      </c>
      <c r="N1119" s="5" t="e">
        <f>IF(AND(B1119=#REF!,C1119=#REF!),LOOKUP(9.99999999999999E+307,$N$2:N1118)+1,"")</f>
        <v>#REF!</v>
      </c>
      <c r="AH1119" s="3"/>
    </row>
    <row r="1120" spans="2:34" ht="20.100000000000001" customHeight="1" x14ac:dyDescent="0.2">
      <c r="B1120" s="38"/>
      <c r="C1120" s="27"/>
      <c r="D1120" s="28"/>
      <c r="E1120" s="25"/>
      <c r="F1120" s="25"/>
      <c r="G1120" s="37"/>
      <c r="H1120" s="80" t="str">
        <f t="shared" si="17"/>
        <v/>
      </c>
      <c r="N1120" s="5" t="e">
        <f>IF(AND(B1120=#REF!,C1120=#REF!),LOOKUP(9.99999999999999E+307,$N$2:N1119)+1,"")</f>
        <v>#REF!</v>
      </c>
      <c r="AH1120" s="3"/>
    </row>
    <row r="1121" spans="2:34" ht="20.100000000000001" customHeight="1" x14ac:dyDescent="0.2">
      <c r="B1121" s="38"/>
      <c r="C1121" s="27"/>
      <c r="D1121" s="28"/>
      <c r="E1121" s="25"/>
      <c r="F1121" s="25"/>
      <c r="G1121" s="37"/>
      <c r="H1121" s="80" t="str">
        <f t="shared" si="17"/>
        <v/>
      </c>
      <c r="N1121" s="5" t="e">
        <f>IF(AND(B1121=#REF!,C1121=#REF!),LOOKUP(9.99999999999999E+307,$N$2:N1120)+1,"")</f>
        <v>#REF!</v>
      </c>
      <c r="AH1121" s="3"/>
    </row>
    <row r="1122" spans="2:34" ht="20.100000000000001" customHeight="1" x14ac:dyDescent="0.2">
      <c r="B1122" s="38"/>
      <c r="C1122" s="27"/>
      <c r="D1122" s="28"/>
      <c r="E1122" s="25"/>
      <c r="F1122" s="25"/>
      <c r="G1122" s="37"/>
      <c r="H1122" s="80" t="str">
        <f t="shared" si="17"/>
        <v/>
      </c>
      <c r="N1122" s="5" t="e">
        <f>IF(AND(B1122=#REF!,C1122=#REF!),LOOKUP(9.99999999999999E+307,$N$2:N1121)+1,"")</f>
        <v>#REF!</v>
      </c>
      <c r="AH1122" s="3"/>
    </row>
    <row r="1123" spans="2:34" ht="20.100000000000001" customHeight="1" x14ac:dyDescent="0.2">
      <c r="B1123" s="38"/>
      <c r="C1123" s="27"/>
      <c r="D1123" s="28"/>
      <c r="E1123" s="25"/>
      <c r="F1123" s="25"/>
      <c r="G1123" s="37"/>
      <c r="H1123" s="80" t="str">
        <f t="shared" si="17"/>
        <v/>
      </c>
      <c r="N1123" s="5" t="e">
        <f>IF(AND(B1123=#REF!,C1123=#REF!),LOOKUP(9.99999999999999E+307,$N$2:N1122)+1,"")</f>
        <v>#REF!</v>
      </c>
      <c r="AH1123" s="3"/>
    </row>
    <row r="1124" spans="2:34" ht="20.100000000000001" customHeight="1" x14ac:dyDescent="0.2">
      <c r="B1124" s="38"/>
      <c r="C1124" s="27"/>
      <c r="D1124" s="28"/>
      <c r="E1124" s="25"/>
      <c r="F1124" s="25"/>
      <c r="G1124" s="37"/>
      <c r="H1124" s="80" t="str">
        <f t="shared" si="17"/>
        <v/>
      </c>
      <c r="N1124" s="5" t="e">
        <f>IF(AND(B1124=#REF!,C1124=#REF!),LOOKUP(9.99999999999999E+307,$N$2:N1123)+1,"")</f>
        <v>#REF!</v>
      </c>
      <c r="AH1124" s="3"/>
    </row>
    <row r="1125" spans="2:34" ht="20.100000000000001" customHeight="1" x14ac:dyDescent="0.2">
      <c r="B1125" s="38"/>
      <c r="C1125" s="27"/>
      <c r="D1125" s="28"/>
      <c r="E1125" s="25"/>
      <c r="F1125" s="25"/>
      <c r="G1125" s="37"/>
      <c r="H1125" s="80" t="str">
        <f t="shared" si="17"/>
        <v/>
      </c>
      <c r="N1125" s="5" t="e">
        <f>IF(AND(B1125=#REF!,C1125=#REF!),LOOKUP(9.99999999999999E+307,$N$2:N1124)+1,"")</f>
        <v>#REF!</v>
      </c>
      <c r="AH1125" s="3"/>
    </row>
    <row r="1126" spans="2:34" ht="20.100000000000001" customHeight="1" x14ac:dyDescent="0.2">
      <c r="B1126" s="38"/>
      <c r="C1126" s="27"/>
      <c r="D1126" s="28"/>
      <c r="E1126" s="25"/>
      <c r="F1126" s="25"/>
      <c r="G1126" s="37"/>
      <c r="H1126" s="80" t="str">
        <f t="shared" si="17"/>
        <v/>
      </c>
      <c r="N1126" s="5" t="e">
        <f>IF(AND(B1126=#REF!,C1126=#REF!),LOOKUP(9.99999999999999E+307,$N$2:N1125)+1,"")</f>
        <v>#REF!</v>
      </c>
      <c r="AH1126" s="3"/>
    </row>
    <row r="1127" spans="2:34" ht="20.100000000000001" customHeight="1" x14ac:dyDescent="0.2">
      <c r="B1127" s="38"/>
      <c r="C1127" s="27"/>
      <c r="D1127" s="28"/>
      <c r="E1127" s="25"/>
      <c r="F1127" s="25"/>
      <c r="G1127" s="37"/>
      <c r="H1127" s="80" t="str">
        <f t="shared" si="17"/>
        <v/>
      </c>
      <c r="N1127" s="5" t="e">
        <f>IF(AND(B1127=#REF!,C1127=#REF!),LOOKUP(9.99999999999999E+307,$N$2:N1126)+1,"")</f>
        <v>#REF!</v>
      </c>
      <c r="AH1127" s="3"/>
    </row>
    <row r="1128" spans="2:34" ht="20.100000000000001" customHeight="1" x14ac:dyDescent="0.2">
      <c r="B1128" s="38"/>
      <c r="C1128" s="27"/>
      <c r="D1128" s="28"/>
      <c r="E1128" s="25"/>
      <c r="F1128" s="25"/>
      <c r="G1128" s="37"/>
      <c r="H1128" s="80" t="str">
        <f t="shared" si="17"/>
        <v/>
      </c>
      <c r="N1128" s="5" t="e">
        <f>IF(AND(B1128=#REF!,C1128=#REF!),LOOKUP(9.99999999999999E+307,$N$2:N1127)+1,"")</f>
        <v>#REF!</v>
      </c>
      <c r="AH1128" s="3"/>
    </row>
    <row r="1129" spans="2:34" ht="20.100000000000001" customHeight="1" x14ac:dyDescent="0.2">
      <c r="B1129" s="38"/>
      <c r="C1129" s="27"/>
      <c r="D1129" s="28"/>
      <c r="E1129" s="25"/>
      <c r="F1129" s="25"/>
      <c r="G1129" s="37"/>
      <c r="H1129" s="80" t="str">
        <f t="shared" si="17"/>
        <v/>
      </c>
      <c r="N1129" s="5" t="e">
        <f>IF(AND(B1129=#REF!,C1129=#REF!),LOOKUP(9.99999999999999E+307,$N$2:N1128)+1,"")</f>
        <v>#REF!</v>
      </c>
      <c r="AH1129" s="3"/>
    </row>
    <row r="1130" spans="2:34" ht="20.100000000000001" customHeight="1" x14ac:dyDescent="0.2">
      <c r="B1130" s="38"/>
      <c r="C1130" s="27"/>
      <c r="D1130" s="28"/>
      <c r="E1130" s="25"/>
      <c r="F1130" s="25"/>
      <c r="G1130" s="37"/>
      <c r="H1130" s="80" t="str">
        <f t="shared" si="17"/>
        <v/>
      </c>
      <c r="N1130" s="5" t="e">
        <f>IF(AND(B1130=#REF!,C1130=#REF!),LOOKUP(9.99999999999999E+307,$N$2:N1129)+1,"")</f>
        <v>#REF!</v>
      </c>
      <c r="AH1130" s="3"/>
    </row>
    <row r="1131" spans="2:34" ht="20.100000000000001" customHeight="1" x14ac:dyDescent="0.2">
      <c r="B1131" s="38"/>
      <c r="C1131" s="27"/>
      <c r="D1131" s="28"/>
      <c r="E1131" s="25"/>
      <c r="F1131" s="25"/>
      <c r="G1131" s="37"/>
      <c r="H1131" s="80" t="str">
        <f t="shared" si="17"/>
        <v/>
      </c>
      <c r="N1131" s="5" t="e">
        <f>IF(AND(B1131=#REF!,C1131=#REF!),LOOKUP(9.99999999999999E+307,$N$2:N1130)+1,"")</f>
        <v>#REF!</v>
      </c>
      <c r="AH1131" s="3"/>
    </row>
    <row r="1132" spans="2:34" ht="20.100000000000001" customHeight="1" x14ac:dyDescent="0.2">
      <c r="B1132" s="38"/>
      <c r="C1132" s="27"/>
      <c r="D1132" s="28"/>
      <c r="E1132" s="25"/>
      <c r="F1132" s="25"/>
      <c r="G1132" s="37"/>
      <c r="H1132" s="80" t="str">
        <f t="shared" si="17"/>
        <v/>
      </c>
      <c r="N1132" s="5" t="e">
        <f>IF(AND(B1132=#REF!,C1132=#REF!),LOOKUP(9.99999999999999E+307,$N$2:N1131)+1,"")</f>
        <v>#REF!</v>
      </c>
      <c r="AH1132" s="3"/>
    </row>
    <row r="1133" spans="2:34" ht="20.100000000000001" customHeight="1" x14ac:dyDescent="0.2">
      <c r="B1133" s="38"/>
      <c r="C1133" s="27"/>
      <c r="D1133" s="28"/>
      <c r="E1133" s="25"/>
      <c r="F1133" s="25"/>
      <c r="G1133" s="37"/>
      <c r="H1133" s="80" t="str">
        <f t="shared" si="17"/>
        <v/>
      </c>
      <c r="N1133" s="5" t="e">
        <f>IF(AND(B1133=#REF!,C1133=#REF!),LOOKUP(9.99999999999999E+307,$N$2:N1132)+1,"")</f>
        <v>#REF!</v>
      </c>
      <c r="AH1133" s="3"/>
    </row>
    <row r="1134" spans="2:34" ht="20.100000000000001" customHeight="1" x14ac:dyDescent="0.2">
      <c r="B1134" s="38"/>
      <c r="C1134" s="27"/>
      <c r="D1134" s="28"/>
      <c r="E1134" s="25"/>
      <c r="F1134" s="25"/>
      <c r="G1134" s="37"/>
      <c r="H1134" s="80" t="str">
        <f t="shared" si="17"/>
        <v/>
      </c>
      <c r="N1134" s="5" t="e">
        <f>IF(AND(B1134=#REF!,C1134=#REF!),LOOKUP(9.99999999999999E+307,$N$2:N1133)+1,"")</f>
        <v>#REF!</v>
      </c>
      <c r="AH1134" s="3"/>
    </row>
    <row r="1135" spans="2:34" ht="20.100000000000001" customHeight="1" x14ac:dyDescent="0.2">
      <c r="B1135" s="38"/>
      <c r="C1135" s="27"/>
      <c r="D1135" s="28"/>
      <c r="E1135" s="25"/>
      <c r="F1135" s="25"/>
      <c r="G1135" s="37"/>
      <c r="H1135" s="80" t="str">
        <f t="shared" si="17"/>
        <v/>
      </c>
      <c r="N1135" s="5" t="e">
        <f>IF(AND(B1135=#REF!,C1135=#REF!),LOOKUP(9.99999999999999E+307,$N$2:N1134)+1,"")</f>
        <v>#REF!</v>
      </c>
      <c r="AH1135" s="3"/>
    </row>
    <row r="1136" spans="2:34" ht="20.100000000000001" customHeight="1" x14ac:dyDescent="0.2">
      <c r="B1136" s="38"/>
      <c r="C1136" s="27"/>
      <c r="D1136" s="28"/>
      <c r="E1136" s="25"/>
      <c r="F1136" s="25"/>
      <c r="G1136" s="37"/>
      <c r="H1136" s="80" t="str">
        <f t="shared" si="17"/>
        <v/>
      </c>
      <c r="N1136" s="5" t="e">
        <f>IF(AND(B1136=#REF!,C1136=#REF!),LOOKUP(9.99999999999999E+307,$N$2:N1135)+1,"")</f>
        <v>#REF!</v>
      </c>
      <c r="AH1136" s="3"/>
    </row>
    <row r="1137" spans="2:34" ht="20.100000000000001" customHeight="1" x14ac:dyDescent="0.2">
      <c r="B1137" s="38"/>
      <c r="C1137" s="27"/>
      <c r="D1137" s="28"/>
      <c r="E1137" s="25"/>
      <c r="F1137" s="25"/>
      <c r="G1137" s="37"/>
      <c r="H1137" s="80" t="str">
        <f t="shared" si="17"/>
        <v/>
      </c>
      <c r="N1137" s="5" t="e">
        <f>IF(AND(B1137=#REF!,C1137=#REF!),LOOKUP(9.99999999999999E+307,$N$2:N1136)+1,"")</f>
        <v>#REF!</v>
      </c>
      <c r="AH1137" s="3"/>
    </row>
    <row r="1138" spans="2:34" ht="20.100000000000001" customHeight="1" x14ac:dyDescent="0.2">
      <c r="B1138" s="38"/>
      <c r="C1138" s="27"/>
      <c r="D1138" s="28"/>
      <c r="E1138" s="25"/>
      <c r="F1138" s="25"/>
      <c r="G1138" s="37"/>
      <c r="H1138" s="80" t="str">
        <f t="shared" si="17"/>
        <v/>
      </c>
      <c r="N1138" s="5" t="e">
        <f>IF(AND(B1138=#REF!,C1138=#REF!),LOOKUP(9.99999999999999E+307,$N$2:N1137)+1,"")</f>
        <v>#REF!</v>
      </c>
      <c r="AH1138" s="3"/>
    </row>
    <row r="1139" spans="2:34" ht="20.100000000000001" customHeight="1" x14ac:dyDescent="0.2">
      <c r="B1139" s="38"/>
      <c r="C1139" s="27"/>
      <c r="D1139" s="28"/>
      <c r="E1139" s="25"/>
      <c r="F1139" s="25"/>
      <c r="G1139" s="37"/>
      <c r="H1139" s="80" t="str">
        <f t="shared" si="17"/>
        <v/>
      </c>
      <c r="N1139" s="5" t="e">
        <f>IF(AND(B1139=#REF!,C1139=#REF!),LOOKUP(9.99999999999999E+307,$N$2:N1138)+1,"")</f>
        <v>#REF!</v>
      </c>
      <c r="AH1139" s="3"/>
    </row>
    <row r="1140" spans="2:34" ht="20.100000000000001" customHeight="1" x14ac:dyDescent="0.2">
      <c r="B1140" s="38"/>
      <c r="C1140" s="27"/>
      <c r="D1140" s="28"/>
      <c r="E1140" s="25"/>
      <c r="F1140" s="25"/>
      <c r="G1140" s="37"/>
      <c r="H1140" s="80" t="str">
        <f t="shared" si="17"/>
        <v/>
      </c>
      <c r="N1140" s="5" t="e">
        <f>IF(AND(B1140=#REF!,C1140=#REF!),LOOKUP(9.99999999999999E+307,$N$2:N1139)+1,"")</f>
        <v>#REF!</v>
      </c>
      <c r="AH1140" s="3"/>
    </row>
    <row r="1141" spans="2:34" ht="20.100000000000001" customHeight="1" x14ac:dyDescent="0.2">
      <c r="B1141" s="38"/>
      <c r="C1141" s="27"/>
      <c r="D1141" s="28"/>
      <c r="E1141" s="25"/>
      <c r="F1141" s="25"/>
      <c r="G1141" s="37"/>
      <c r="H1141" s="80" t="str">
        <f t="shared" si="17"/>
        <v/>
      </c>
      <c r="N1141" s="5" t="e">
        <f>IF(AND(B1141=#REF!,C1141=#REF!),LOOKUP(9.99999999999999E+307,$N$2:N1140)+1,"")</f>
        <v>#REF!</v>
      </c>
      <c r="AH1141" s="3"/>
    </row>
    <row r="1142" spans="2:34" ht="20.100000000000001" customHeight="1" x14ac:dyDescent="0.2">
      <c r="B1142" s="38"/>
      <c r="C1142" s="27"/>
      <c r="D1142" s="28"/>
      <c r="E1142" s="25"/>
      <c r="F1142" s="25"/>
      <c r="G1142" s="37"/>
      <c r="H1142" s="80" t="str">
        <f t="shared" si="17"/>
        <v/>
      </c>
      <c r="N1142" s="5" t="e">
        <f>IF(AND(B1142=#REF!,C1142=#REF!),LOOKUP(9.99999999999999E+307,$N$2:N1141)+1,"")</f>
        <v>#REF!</v>
      </c>
      <c r="AH1142" s="3"/>
    </row>
    <row r="1143" spans="2:34" ht="20.100000000000001" customHeight="1" x14ac:dyDescent="0.2">
      <c r="B1143" s="38"/>
      <c r="C1143" s="27"/>
      <c r="D1143" s="28"/>
      <c r="E1143" s="25"/>
      <c r="F1143" s="25"/>
      <c r="G1143" s="37"/>
      <c r="H1143" s="80" t="str">
        <f t="shared" si="17"/>
        <v/>
      </c>
      <c r="N1143" s="5" t="e">
        <f>IF(AND(B1143=#REF!,C1143=#REF!),LOOKUP(9.99999999999999E+307,$N$2:N1142)+1,"")</f>
        <v>#REF!</v>
      </c>
      <c r="AH1143" s="3"/>
    </row>
    <row r="1144" spans="2:34" ht="20.100000000000001" customHeight="1" x14ac:dyDescent="0.2">
      <c r="B1144" s="38"/>
      <c r="C1144" s="27"/>
      <c r="D1144" s="28"/>
      <c r="E1144" s="25"/>
      <c r="F1144" s="25"/>
      <c r="G1144" s="37"/>
      <c r="H1144" s="80" t="str">
        <f t="shared" si="17"/>
        <v/>
      </c>
      <c r="N1144" s="5" t="e">
        <f>IF(AND(B1144=#REF!,C1144=#REF!),LOOKUP(9.99999999999999E+307,$N$2:N1143)+1,"")</f>
        <v>#REF!</v>
      </c>
      <c r="AH1144" s="3"/>
    </row>
    <row r="1145" spans="2:34" ht="20.100000000000001" customHeight="1" x14ac:dyDescent="0.2">
      <c r="B1145" s="38"/>
      <c r="C1145" s="27"/>
      <c r="D1145" s="28"/>
      <c r="E1145" s="25"/>
      <c r="F1145" s="25"/>
      <c r="G1145" s="37"/>
      <c r="H1145" s="80" t="str">
        <f t="shared" si="17"/>
        <v/>
      </c>
      <c r="N1145" s="5" t="e">
        <f>IF(AND(B1145=#REF!,C1145=#REF!),LOOKUP(9.99999999999999E+307,$N$2:N1144)+1,"")</f>
        <v>#REF!</v>
      </c>
      <c r="AH1145" s="3"/>
    </row>
    <row r="1146" spans="2:34" ht="20.100000000000001" customHeight="1" x14ac:dyDescent="0.2">
      <c r="B1146" s="38"/>
      <c r="C1146" s="27"/>
      <c r="D1146" s="28"/>
      <c r="E1146" s="25"/>
      <c r="F1146" s="25"/>
      <c r="G1146" s="37"/>
      <c r="H1146" s="80" t="str">
        <f t="shared" si="17"/>
        <v/>
      </c>
      <c r="N1146" s="5" t="e">
        <f>IF(AND(B1146=#REF!,C1146=#REF!),LOOKUP(9.99999999999999E+307,$N$2:N1145)+1,"")</f>
        <v>#REF!</v>
      </c>
      <c r="AH1146" s="3"/>
    </row>
    <row r="1147" spans="2:34" ht="20.100000000000001" customHeight="1" x14ac:dyDescent="0.2">
      <c r="B1147" s="38"/>
      <c r="C1147" s="27"/>
      <c r="D1147" s="28"/>
      <c r="E1147" s="25"/>
      <c r="F1147" s="25"/>
      <c r="G1147" s="37"/>
      <c r="H1147" s="80" t="str">
        <f t="shared" si="17"/>
        <v/>
      </c>
      <c r="N1147" s="5" t="e">
        <f>IF(AND(B1147=#REF!,C1147=#REF!),LOOKUP(9.99999999999999E+307,$N$2:N1146)+1,"")</f>
        <v>#REF!</v>
      </c>
      <c r="AH1147" s="3"/>
    </row>
    <row r="1148" spans="2:34" ht="20.100000000000001" customHeight="1" x14ac:dyDescent="0.2">
      <c r="B1148" s="38"/>
      <c r="C1148" s="27"/>
      <c r="D1148" s="28"/>
      <c r="E1148" s="25"/>
      <c r="F1148" s="25"/>
      <c r="G1148" s="37"/>
      <c r="H1148" s="80" t="str">
        <f t="shared" si="17"/>
        <v/>
      </c>
      <c r="N1148" s="5" t="e">
        <f>IF(AND(B1148=#REF!,C1148=#REF!),LOOKUP(9.99999999999999E+307,$N$2:N1147)+1,"")</f>
        <v>#REF!</v>
      </c>
      <c r="AH1148" s="3"/>
    </row>
    <row r="1149" spans="2:34" ht="20.100000000000001" customHeight="1" x14ac:dyDescent="0.2">
      <c r="B1149" s="38"/>
      <c r="C1149" s="27"/>
      <c r="D1149" s="28"/>
      <c r="E1149" s="25"/>
      <c r="F1149" s="25"/>
      <c r="G1149" s="37"/>
      <c r="H1149" s="80" t="str">
        <f t="shared" si="17"/>
        <v/>
      </c>
      <c r="N1149" s="5" t="e">
        <f>IF(AND(B1149=#REF!,C1149=#REF!),LOOKUP(9.99999999999999E+307,$N$2:N1148)+1,"")</f>
        <v>#REF!</v>
      </c>
      <c r="AH1149" s="3"/>
    </row>
    <row r="1150" spans="2:34" ht="20.100000000000001" customHeight="1" x14ac:dyDescent="0.2">
      <c r="B1150" s="38"/>
      <c r="C1150" s="27"/>
      <c r="D1150" s="28"/>
      <c r="E1150" s="25"/>
      <c r="F1150" s="25"/>
      <c r="G1150" s="37"/>
      <c r="H1150" s="80" t="str">
        <f t="shared" si="17"/>
        <v/>
      </c>
      <c r="N1150" s="5" t="e">
        <f>IF(AND(B1150=#REF!,C1150=#REF!),LOOKUP(9.99999999999999E+307,$N$2:N1149)+1,"")</f>
        <v>#REF!</v>
      </c>
      <c r="AH1150" s="3"/>
    </row>
    <row r="1151" spans="2:34" ht="20.100000000000001" customHeight="1" x14ac:dyDescent="0.2">
      <c r="B1151" s="38"/>
      <c r="C1151" s="27"/>
      <c r="D1151" s="28"/>
      <c r="E1151" s="25"/>
      <c r="F1151" s="25"/>
      <c r="G1151" s="37"/>
      <c r="H1151" s="80" t="str">
        <f t="shared" si="17"/>
        <v/>
      </c>
      <c r="N1151" s="5" t="e">
        <f>IF(AND(B1151=#REF!,C1151=#REF!),LOOKUP(9.99999999999999E+307,$N$2:N1150)+1,"")</f>
        <v>#REF!</v>
      </c>
      <c r="AH1151" s="3"/>
    </row>
    <row r="1152" spans="2:34" ht="20.100000000000001" customHeight="1" x14ac:dyDescent="0.2">
      <c r="B1152" s="38"/>
      <c r="C1152" s="27"/>
      <c r="D1152" s="28"/>
      <c r="E1152" s="25"/>
      <c r="F1152" s="25"/>
      <c r="G1152" s="37"/>
      <c r="H1152" s="80" t="str">
        <f t="shared" si="17"/>
        <v/>
      </c>
      <c r="N1152" s="5" t="e">
        <f>IF(AND(B1152=#REF!,C1152=#REF!),LOOKUP(9.99999999999999E+307,$N$2:N1151)+1,"")</f>
        <v>#REF!</v>
      </c>
      <c r="AH1152" s="3"/>
    </row>
    <row r="1153" spans="2:34" ht="20.100000000000001" customHeight="1" x14ac:dyDescent="0.2">
      <c r="B1153" s="38"/>
      <c r="C1153" s="27"/>
      <c r="D1153" s="28"/>
      <c r="E1153" s="25"/>
      <c r="F1153" s="25"/>
      <c r="G1153" s="37"/>
      <c r="H1153" s="80" t="str">
        <f t="shared" si="17"/>
        <v/>
      </c>
      <c r="N1153" s="5" t="e">
        <f>IF(AND(B1153=#REF!,C1153=#REF!),LOOKUP(9.99999999999999E+307,$N$2:N1152)+1,"")</f>
        <v>#REF!</v>
      </c>
      <c r="AH1153" s="3"/>
    </row>
    <row r="1154" spans="2:34" ht="20.100000000000001" customHeight="1" x14ac:dyDescent="0.2">
      <c r="B1154" s="38"/>
      <c r="C1154" s="27"/>
      <c r="D1154" s="28"/>
      <c r="E1154" s="25"/>
      <c r="F1154" s="25"/>
      <c r="G1154" s="37"/>
      <c r="H1154" s="80" t="str">
        <f t="shared" si="17"/>
        <v/>
      </c>
      <c r="N1154" s="5" t="e">
        <f>IF(AND(B1154=#REF!,C1154=#REF!),LOOKUP(9.99999999999999E+307,$N$2:N1153)+1,"")</f>
        <v>#REF!</v>
      </c>
      <c r="AH1154" s="3"/>
    </row>
    <row r="1155" spans="2:34" ht="20.100000000000001" customHeight="1" x14ac:dyDescent="0.2">
      <c r="B1155" s="38"/>
      <c r="C1155" s="27"/>
      <c r="D1155" s="28"/>
      <c r="E1155" s="25"/>
      <c r="F1155" s="25"/>
      <c r="G1155" s="37"/>
      <c r="H1155" s="80" t="str">
        <f t="shared" si="17"/>
        <v/>
      </c>
      <c r="N1155" s="5" t="e">
        <f>IF(AND(B1155=#REF!,C1155=#REF!),LOOKUP(9.99999999999999E+307,$N$2:N1154)+1,"")</f>
        <v>#REF!</v>
      </c>
      <c r="AH1155" s="3"/>
    </row>
    <row r="1156" spans="2:34" ht="20.100000000000001" customHeight="1" x14ac:dyDescent="0.2">
      <c r="B1156" s="38"/>
      <c r="C1156" s="27"/>
      <c r="D1156" s="28"/>
      <c r="E1156" s="25"/>
      <c r="F1156" s="25"/>
      <c r="G1156" s="37"/>
      <c r="H1156" s="80" t="str">
        <f t="shared" ref="H1156:H1219" si="18">IF(E1156="","",IF(E1156="เด็กชาย","M",IF(E1156="นาย","M","W")))</f>
        <v/>
      </c>
      <c r="N1156" s="5" t="e">
        <f>IF(AND(B1156=#REF!,C1156=#REF!),LOOKUP(9.99999999999999E+307,$N$2:N1155)+1,"")</f>
        <v>#REF!</v>
      </c>
      <c r="AH1156" s="3"/>
    </row>
    <row r="1157" spans="2:34" ht="20.100000000000001" customHeight="1" x14ac:dyDescent="0.2">
      <c r="B1157" s="38"/>
      <c r="C1157" s="27"/>
      <c r="D1157" s="28"/>
      <c r="E1157" s="25"/>
      <c r="F1157" s="25"/>
      <c r="G1157" s="37"/>
      <c r="H1157" s="80" t="str">
        <f t="shared" si="18"/>
        <v/>
      </c>
      <c r="N1157" s="5" t="e">
        <f>IF(AND(B1157=#REF!,C1157=#REF!),LOOKUP(9.99999999999999E+307,$N$2:N1156)+1,"")</f>
        <v>#REF!</v>
      </c>
      <c r="AH1157" s="3"/>
    </row>
    <row r="1158" spans="2:34" ht="20.100000000000001" customHeight="1" x14ac:dyDescent="0.2">
      <c r="B1158" s="38"/>
      <c r="C1158" s="27"/>
      <c r="D1158" s="28"/>
      <c r="E1158" s="25"/>
      <c r="F1158" s="25"/>
      <c r="G1158" s="37"/>
      <c r="H1158" s="80" t="str">
        <f t="shared" si="18"/>
        <v/>
      </c>
      <c r="N1158" s="5" t="e">
        <f>IF(AND(B1158=#REF!,C1158=#REF!),LOOKUP(9.99999999999999E+307,$N$2:N1157)+1,"")</f>
        <v>#REF!</v>
      </c>
      <c r="AH1158" s="3"/>
    </row>
    <row r="1159" spans="2:34" ht="20.100000000000001" customHeight="1" x14ac:dyDescent="0.2">
      <c r="B1159" s="38"/>
      <c r="C1159" s="27"/>
      <c r="D1159" s="28"/>
      <c r="E1159" s="25"/>
      <c r="F1159" s="25"/>
      <c r="G1159" s="37"/>
      <c r="H1159" s="80" t="str">
        <f t="shared" si="18"/>
        <v/>
      </c>
      <c r="N1159" s="5" t="e">
        <f>IF(AND(B1159=#REF!,C1159=#REF!),LOOKUP(9.99999999999999E+307,$N$2:N1158)+1,"")</f>
        <v>#REF!</v>
      </c>
      <c r="AH1159" s="3"/>
    </row>
    <row r="1160" spans="2:34" ht="20.100000000000001" customHeight="1" x14ac:dyDescent="0.2">
      <c r="B1160" s="38"/>
      <c r="C1160" s="27"/>
      <c r="D1160" s="28"/>
      <c r="E1160" s="25"/>
      <c r="F1160" s="25"/>
      <c r="G1160" s="37"/>
      <c r="H1160" s="80" t="str">
        <f t="shared" si="18"/>
        <v/>
      </c>
      <c r="N1160" s="5" t="e">
        <f>IF(AND(B1160=#REF!,C1160=#REF!),LOOKUP(9.99999999999999E+307,$N$2:N1159)+1,"")</f>
        <v>#REF!</v>
      </c>
      <c r="AH1160" s="3"/>
    </row>
    <row r="1161" spans="2:34" ht="20.100000000000001" customHeight="1" x14ac:dyDescent="0.2">
      <c r="B1161" s="38"/>
      <c r="C1161" s="27"/>
      <c r="D1161" s="28"/>
      <c r="E1161" s="25"/>
      <c r="F1161" s="25"/>
      <c r="G1161" s="37"/>
      <c r="H1161" s="80" t="str">
        <f t="shared" si="18"/>
        <v/>
      </c>
      <c r="N1161" s="5" t="e">
        <f>IF(AND(B1161=#REF!,C1161=#REF!),LOOKUP(9.99999999999999E+307,$N$2:N1160)+1,"")</f>
        <v>#REF!</v>
      </c>
      <c r="AH1161" s="3"/>
    </row>
    <row r="1162" spans="2:34" ht="20.100000000000001" customHeight="1" x14ac:dyDescent="0.2">
      <c r="B1162" s="38"/>
      <c r="C1162" s="27"/>
      <c r="D1162" s="28"/>
      <c r="E1162" s="25"/>
      <c r="F1162" s="25"/>
      <c r="G1162" s="37"/>
      <c r="H1162" s="80" t="str">
        <f t="shared" si="18"/>
        <v/>
      </c>
      <c r="N1162" s="5" t="e">
        <f>IF(AND(B1162=#REF!,C1162=#REF!),LOOKUP(9.99999999999999E+307,$N$2:N1161)+1,"")</f>
        <v>#REF!</v>
      </c>
      <c r="AH1162" s="3"/>
    </row>
    <row r="1163" spans="2:34" ht="20.100000000000001" customHeight="1" x14ac:dyDescent="0.2">
      <c r="B1163" s="38"/>
      <c r="C1163" s="27"/>
      <c r="D1163" s="28"/>
      <c r="E1163" s="25"/>
      <c r="F1163" s="25"/>
      <c r="G1163" s="37"/>
      <c r="H1163" s="80" t="str">
        <f t="shared" si="18"/>
        <v/>
      </c>
      <c r="N1163" s="5" t="e">
        <f>IF(AND(B1163=#REF!,C1163=#REF!),LOOKUP(9.99999999999999E+307,$N$2:N1162)+1,"")</f>
        <v>#REF!</v>
      </c>
      <c r="AH1163" s="3"/>
    </row>
    <row r="1164" spans="2:34" ht="20.100000000000001" customHeight="1" x14ac:dyDescent="0.2">
      <c r="B1164" s="38"/>
      <c r="C1164" s="27"/>
      <c r="D1164" s="28"/>
      <c r="E1164" s="25"/>
      <c r="F1164" s="25"/>
      <c r="G1164" s="37"/>
      <c r="H1164" s="80" t="str">
        <f t="shared" si="18"/>
        <v/>
      </c>
      <c r="N1164" s="5" t="e">
        <f>IF(AND(B1164=#REF!,C1164=#REF!),LOOKUP(9.99999999999999E+307,$N$2:N1163)+1,"")</f>
        <v>#REF!</v>
      </c>
      <c r="AH1164" s="3"/>
    </row>
    <row r="1165" spans="2:34" ht="20.100000000000001" customHeight="1" x14ac:dyDescent="0.2">
      <c r="B1165" s="38"/>
      <c r="C1165" s="27"/>
      <c r="D1165" s="28"/>
      <c r="E1165" s="25"/>
      <c r="F1165" s="25"/>
      <c r="G1165" s="37"/>
      <c r="H1165" s="80" t="str">
        <f t="shared" si="18"/>
        <v/>
      </c>
      <c r="N1165" s="5" t="e">
        <f>IF(AND(B1165=#REF!,C1165=#REF!),LOOKUP(9.99999999999999E+307,$N$2:N1164)+1,"")</f>
        <v>#REF!</v>
      </c>
      <c r="AH1165" s="3"/>
    </row>
    <row r="1166" spans="2:34" ht="20.100000000000001" customHeight="1" x14ac:dyDescent="0.2">
      <c r="B1166" s="38"/>
      <c r="C1166" s="27"/>
      <c r="D1166" s="28"/>
      <c r="E1166" s="25"/>
      <c r="F1166" s="25"/>
      <c r="G1166" s="37"/>
      <c r="H1166" s="80" t="str">
        <f t="shared" si="18"/>
        <v/>
      </c>
      <c r="N1166" s="5" t="e">
        <f>IF(AND(B1166=#REF!,C1166=#REF!),LOOKUP(9.99999999999999E+307,$N$2:N1165)+1,"")</f>
        <v>#REF!</v>
      </c>
      <c r="AH1166" s="3"/>
    </row>
    <row r="1167" spans="2:34" ht="20.100000000000001" customHeight="1" x14ac:dyDescent="0.2">
      <c r="B1167" s="38"/>
      <c r="C1167" s="27"/>
      <c r="D1167" s="28"/>
      <c r="E1167" s="25"/>
      <c r="F1167" s="25"/>
      <c r="G1167" s="37"/>
      <c r="H1167" s="80" t="str">
        <f t="shared" si="18"/>
        <v/>
      </c>
      <c r="N1167" s="5" t="e">
        <f>IF(AND(B1167=#REF!,C1167=#REF!),LOOKUP(9.99999999999999E+307,$N$2:N1166)+1,"")</f>
        <v>#REF!</v>
      </c>
      <c r="AH1167" s="3"/>
    </row>
    <row r="1168" spans="2:34" ht="20.100000000000001" customHeight="1" x14ac:dyDescent="0.2">
      <c r="B1168" s="38"/>
      <c r="C1168" s="27"/>
      <c r="D1168" s="28"/>
      <c r="E1168" s="25"/>
      <c r="F1168" s="25"/>
      <c r="G1168" s="37"/>
      <c r="H1168" s="80" t="str">
        <f t="shared" si="18"/>
        <v/>
      </c>
      <c r="N1168" s="5" t="e">
        <f>IF(AND(B1168=#REF!,C1168=#REF!),LOOKUP(9.99999999999999E+307,$N$2:N1167)+1,"")</f>
        <v>#REF!</v>
      </c>
      <c r="AH1168" s="3"/>
    </row>
    <row r="1169" spans="2:34" ht="20.100000000000001" customHeight="1" x14ac:dyDescent="0.2">
      <c r="B1169" s="38"/>
      <c r="C1169" s="27"/>
      <c r="D1169" s="28"/>
      <c r="E1169" s="25"/>
      <c r="F1169" s="25"/>
      <c r="G1169" s="37"/>
      <c r="H1169" s="80" t="str">
        <f t="shared" si="18"/>
        <v/>
      </c>
      <c r="N1169" s="5" t="e">
        <f>IF(AND(B1169=#REF!,C1169=#REF!),LOOKUP(9.99999999999999E+307,$N$2:N1168)+1,"")</f>
        <v>#REF!</v>
      </c>
      <c r="AH1169" s="3"/>
    </row>
    <row r="1170" spans="2:34" ht="20.100000000000001" customHeight="1" x14ac:dyDescent="0.2">
      <c r="B1170" s="38"/>
      <c r="C1170" s="27"/>
      <c r="D1170" s="28"/>
      <c r="E1170" s="25"/>
      <c r="F1170" s="25"/>
      <c r="G1170" s="37"/>
      <c r="H1170" s="80" t="str">
        <f t="shared" si="18"/>
        <v/>
      </c>
      <c r="N1170" s="5" t="e">
        <f>IF(AND(B1170=#REF!,C1170=#REF!),LOOKUP(9.99999999999999E+307,$N$2:N1169)+1,"")</f>
        <v>#REF!</v>
      </c>
      <c r="AH1170" s="3"/>
    </row>
    <row r="1171" spans="2:34" ht="20.100000000000001" customHeight="1" x14ac:dyDescent="0.2">
      <c r="B1171" s="38"/>
      <c r="C1171" s="27"/>
      <c r="D1171" s="28"/>
      <c r="E1171" s="25"/>
      <c r="F1171" s="25"/>
      <c r="G1171" s="37"/>
      <c r="H1171" s="80" t="str">
        <f t="shared" si="18"/>
        <v/>
      </c>
      <c r="N1171" s="5" t="e">
        <f>IF(AND(B1171=#REF!,C1171=#REF!),LOOKUP(9.99999999999999E+307,$N$2:N1170)+1,"")</f>
        <v>#REF!</v>
      </c>
      <c r="AH1171" s="3"/>
    </row>
    <row r="1172" spans="2:34" ht="20.100000000000001" customHeight="1" x14ac:dyDescent="0.2">
      <c r="B1172" s="38"/>
      <c r="C1172" s="27"/>
      <c r="D1172" s="28"/>
      <c r="E1172" s="25"/>
      <c r="F1172" s="25"/>
      <c r="G1172" s="37"/>
      <c r="H1172" s="80" t="str">
        <f t="shared" si="18"/>
        <v/>
      </c>
      <c r="N1172" s="5" t="e">
        <f>IF(AND(B1172=#REF!,C1172=#REF!),LOOKUP(9.99999999999999E+307,$N$2:N1171)+1,"")</f>
        <v>#REF!</v>
      </c>
      <c r="AH1172" s="3"/>
    </row>
    <row r="1173" spans="2:34" ht="20.100000000000001" customHeight="1" x14ac:dyDescent="0.2">
      <c r="B1173" s="38"/>
      <c r="C1173" s="27"/>
      <c r="D1173" s="28"/>
      <c r="E1173" s="25"/>
      <c r="F1173" s="25"/>
      <c r="G1173" s="37"/>
      <c r="H1173" s="80" t="str">
        <f t="shared" si="18"/>
        <v/>
      </c>
      <c r="N1173" s="5" t="e">
        <f>IF(AND(B1173=#REF!,C1173=#REF!),LOOKUP(9.99999999999999E+307,$N$2:N1172)+1,"")</f>
        <v>#REF!</v>
      </c>
      <c r="AH1173" s="3"/>
    </row>
    <row r="1174" spans="2:34" ht="20.100000000000001" customHeight="1" x14ac:dyDescent="0.2">
      <c r="B1174" s="38"/>
      <c r="C1174" s="27"/>
      <c r="D1174" s="28"/>
      <c r="E1174" s="25"/>
      <c r="F1174" s="25"/>
      <c r="G1174" s="37"/>
      <c r="H1174" s="80" t="str">
        <f t="shared" si="18"/>
        <v/>
      </c>
      <c r="N1174" s="5" t="e">
        <f>IF(AND(B1174=#REF!,C1174=#REF!),LOOKUP(9.99999999999999E+307,$N$2:N1173)+1,"")</f>
        <v>#REF!</v>
      </c>
      <c r="AH1174" s="3"/>
    </row>
    <row r="1175" spans="2:34" ht="20.100000000000001" customHeight="1" x14ac:dyDescent="0.2">
      <c r="B1175" s="38"/>
      <c r="C1175" s="27"/>
      <c r="D1175" s="28"/>
      <c r="E1175" s="25"/>
      <c r="F1175" s="25"/>
      <c r="G1175" s="37"/>
      <c r="H1175" s="80" t="str">
        <f t="shared" si="18"/>
        <v/>
      </c>
      <c r="N1175" s="5" t="e">
        <f>IF(AND(B1175=#REF!,C1175=#REF!),LOOKUP(9.99999999999999E+307,$N$2:N1174)+1,"")</f>
        <v>#REF!</v>
      </c>
      <c r="AH1175" s="3"/>
    </row>
    <row r="1176" spans="2:34" ht="20.100000000000001" customHeight="1" x14ac:dyDescent="0.2">
      <c r="B1176" s="38"/>
      <c r="C1176" s="27"/>
      <c r="D1176" s="28"/>
      <c r="E1176" s="25"/>
      <c r="F1176" s="25"/>
      <c r="G1176" s="37"/>
      <c r="H1176" s="80" t="str">
        <f t="shared" si="18"/>
        <v/>
      </c>
      <c r="N1176" s="5" t="e">
        <f>IF(AND(B1176=#REF!,C1176=#REF!),LOOKUP(9.99999999999999E+307,$N$2:N1175)+1,"")</f>
        <v>#REF!</v>
      </c>
      <c r="AH1176" s="3"/>
    </row>
    <row r="1177" spans="2:34" ht="20.100000000000001" customHeight="1" x14ac:dyDescent="0.2">
      <c r="B1177" s="38"/>
      <c r="C1177" s="27"/>
      <c r="D1177" s="28"/>
      <c r="E1177" s="25"/>
      <c r="F1177" s="25"/>
      <c r="G1177" s="37"/>
      <c r="H1177" s="80" t="str">
        <f t="shared" si="18"/>
        <v/>
      </c>
      <c r="N1177" s="5" t="e">
        <f>IF(AND(B1177=#REF!,C1177=#REF!),LOOKUP(9.99999999999999E+307,$N$2:N1176)+1,"")</f>
        <v>#REF!</v>
      </c>
      <c r="AH1177" s="3"/>
    </row>
    <row r="1178" spans="2:34" ht="20.100000000000001" customHeight="1" x14ac:dyDescent="0.2">
      <c r="B1178" s="38"/>
      <c r="C1178" s="27"/>
      <c r="D1178" s="28"/>
      <c r="E1178" s="25"/>
      <c r="F1178" s="25"/>
      <c r="G1178" s="37"/>
      <c r="H1178" s="80" t="str">
        <f t="shared" si="18"/>
        <v/>
      </c>
      <c r="N1178" s="5" t="e">
        <f>IF(AND(B1178=#REF!,C1178=#REF!),LOOKUP(9.99999999999999E+307,$N$2:N1177)+1,"")</f>
        <v>#REF!</v>
      </c>
      <c r="AH1178" s="3"/>
    </row>
    <row r="1179" spans="2:34" ht="20.100000000000001" customHeight="1" x14ac:dyDescent="0.2">
      <c r="B1179" s="38"/>
      <c r="C1179" s="27"/>
      <c r="D1179" s="28"/>
      <c r="E1179" s="25"/>
      <c r="F1179" s="25"/>
      <c r="G1179" s="37"/>
      <c r="H1179" s="80" t="str">
        <f t="shared" si="18"/>
        <v/>
      </c>
      <c r="N1179" s="5" t="e">
        <f>IF(AND(B1179=#REF!,C1179=#REF!),LOOKUP(9.99999999999999E+307,$N$2:N1178)+1,"")</f>
        <v>#REF!</v>
      </c>
      <c r="AH1179" s="3"/>
    </row>
    <row r="1180" spans="2:34" ht="20.100000000000001" customHeight="1" x14ac:dyDescent="0.2">
      <c r="B1180" s="38"/>
      <c r="C1180" s="27"/>
      <c r="D1180" s="28"/>
      <c r="E1180" s="25"/>
      <c r="F1180" s="25"/>
      <c r="G1180" s="37"/>
      <c r="H1180" s="80" t="str">
        <f t="shared" si="18"/>
        <v/>
      </c>
      <c r="N1180" s="5" t="e">
        <f>IF(AND(B1180=#REF!,C1180=#REF!),LOOKUP(9.99999999999999E+307,$N$2:N1179)+1,"")</f>
        <v>#REF!</v>
      </c>
      <c r="AH1180" s="3"/>
    </row>
    <row r="1181" spans="2:34" ht="20.100000000000001" customHeight="1" x14ac:dyDescent="0.2">
      <c r="B1181" s="38"/>
      <c r="C1181" s="27"/>
      <c r="D1181" s="28"/>
      <c r="E1181" s="25"/>
      <c r="F1181" s="25"/>
      <c r="G1181" s="37"/>
      <c r="H1181" s="80" t="str">
        <f t="shared" si="18"/>
        <v/>
      </c>
      <c r="N1181" s="5" t="e">
        <f>IF(AND(B1181=#REF!,C1181=#REF!),LOOKUP(9.99999999999999E+307,$N$2:N1180)+1,"")</f>
        <v>#REF!</v>
      </c>
      <c r="AH1181" s="3"/>
    </row>
    <row r="1182" spans="2:34" ht="20.100000000000001" customHeight="1" x14ac:dyDescent="0.2">
      <c r="B1182" s="38"/>
      <c r="C1182" s="27"/>
      <c r="D1182" s="28"/>
      <c r="E1182" s="25"/>
      <c r="F1182" s="25"/>
      <c r="G1182" s="37"/>
      <c r="H1182" s="80" t="str">
        <f t="shared" si="18"/>
        <v/>
      </c>
      <c r="N1182" s="5" t="e">
        <f>IF(AND(B1182=#REF!,C1182=#REF!),LOOKUP(9.99999999999999E+307,$N$2:N1181)+1,"")</f>
        <v>#REF!</v>
      </c>
      <c r="AH1182" s="3"/>
    </row>
    <row r="1183" spans="2:34" ht="20.100000000000001" customHeight="1" x14ac:dyDescent="0.2">
      <c r="B1183" s="38"/>
      <c r="C1183" s="27"/>
      <c r="D1183" s="28"/>
      <c r="E1183" s="25"/>
      <c r="F1183" s="25"/>
      <c r="G1183" s="37"/>
      <c r="H1183" s="80" t="str">
        <f t="shared" si="18"/>
        <v/>
      </c>
      <c r="N1183" s="5" t="e">
        <f>IF(AND(B1183=#REF!,C1183=#REF!),LOOKUP(9.99999999999999E+307,$N$2:N1182)+1,"")</f>
        <v>#REF!</v>
      </c>
      <c r="AH1183" s="3"/>
    </row>
    <row r="1184" spans="2:34" ht="20.100000000000001" customHeight="1" x14ac:dyDescent="0.2">
      <c r="B1184" s="38"/>
      <c r="C1184" s="27"/>
      <c r="D1184" s="28"/>
      <c r="E1184" s="25"/>
      <c r="F1184" s="25"/>
      <c r="G1184" s="37"/>
      <c r="H1184" s="80" t="str">
        <f t="shared" si="18"/>
        <v/>
      </c>
      <c r="N1184" s="5" t="e">
        <f>IF(AND(B1184=#REF!,C1184=#REF!),LOOKUP(9.99999999999999E+307,$N$2:N1183)+1,"")</f>
        <v>#REF!</v>
      </c>
      <c r="AH1184" s="3"/>
    </row>
    <row r="1185" spans="2:34" ht="20.100000000000001" customHeight="1" x14ac:dyDescent="0.2">
      <c r="B1185" s="38"/>
      <c r="C1185" s="27"/>
      <c r="D1185" s="28"/>
      <c r="E1185" s="25"/>
      <c r="F1185" s="25"/>
      <c r="G1185" s="37"/>
      <c r="H1185" s="80" t="str">
        <f t="shared" si="18"/>
        <v/>
      </c>
      <c r="N1185" s="5" t="e">
        <f>IF(AND(B1185=#REF!,C1185=#REF!),LOOKUP(9.99999999999999E+307,$N$2:N1184)+1,"")</f>
        <v>#REF!</v>
      </c>
      <c r="AH1185" s="3"/>
    </row>
    <row r="1186" spans="2:34" ht="20.100000000000001" customHeight="1" x14ac:dyDescent="0.2">
      <c r="B1186" s="38"/>
      <c r="C1186" s="27"/>
      <c r="D1186" s="28"/>
      <c r="E1186" s="25"/>
      <c r="F1186" s="25"/>
      <c r="G1186" s="37"/>
      <c r="H1186" s="80" t="str">
        <f t="shared" si="18"/>
        <v/>
      </c>
      <c r="N1186" s="5" t="e">
        <f>IF(AND(B1186=#REF!,C1186=#REF!),LOOKUP(9.99999999999999E+307,$N$2:N1185)+1,"")</f>
        <v>#REF!</v>
      </c>
      <c r="AH1186" s="3"/>
    </row>
    <row r="1187" spans="2:34" ht="20.100000000000001" customHeight="1" x14ac:dyDescent="0.2">
      <c r="B1187" s="38"/>
      <c r="C1187" s="27"/>
      <c r="D1187" s="28"/>
      <c r="E1187" s="25"/>
      <c r="F1187" s="25"/>
      <c r="G1187" s="37"/>
      <c r="H1187" s="80" t="str">
        <f t="shared" si="18"/>
        <v/>
      </c>
      <c r="N1187" s="5" t="e">
        <f>IF(AND(B1187=#REF!,C1187=#REF!),LOOKUP(9.99999999999999E+307,$N$2:N1186)+1,"")</f>
        <v>#REF!</v>
      </c>
      <c r="AH1187" s="3"/>
    </row>
    <row r="1188" spans="2:34" ht="20.100000000000001" customHeight="1" x14ac:dyDescent="0.2">
      <c r="B1188" s="38"/>
      <c r="C1188" s="27"/>
      <c r="D1188" s="28"/>
      <c r="E1188" s="25"/>
      <c r="F1188" s="25"/>
      <c r="G1188" s="37"/>
      <c r="H1188" s="80" t="str">
        <f t="shared" si="18"/>
        <v/>
      </c>
      <c r="N1188" s="5" t="e">
        <f>IF(AND(B1188=#REF!,C1188=#REF!),LOOKUP(9.99999999999999E+307,$N$2:N1187)+1,"")</f>
        <v>#REF!</v>
      </c>
      <c r="AH1188" s="3"/>
    </row>
    <row r="1189" spans="2:34" ht="20.100000000000001" customHeight="1" x14ac:dyDescent="0.2">
      <c r="B1189" s="38"/>
      <c r="C1189" s="27"/>
      <c r="D1189" s="28"/>
      <c r="E1189" s="25"/>
      <c r="F1189" s="25"/>
      <c r="G1189" s="37"/>
      <c r="H1189" s="80" t="str">
        <f t="shared" si="18"/>
        <v/>
      </c>
      <c r="N1189" s="5" t="e">
        <f>IF(AND(B1189=#REF!,C1189=#REF!),LOOKUP(9.99999999999999E+307,$N$2:N1188)+1,"")</f>
        <v>#REF!</v>
      </c>
      <c r="AH1189" s="3"/>
    </row>
    <row r="1190" spans="2:34" ht="20.100000000000001" customHeight="1" x14ac:dyDescent="0.2">
      <c r="B1190" s="38"/>
      <c r="C1190" s="27"/>
      <c r="D1190" s="28"/>
      <c r="E1190" s="25"/>
      <c r="F1190" s="25"/>
      <c r="G1190" s="37"/>
      <c r="H1190" s="80" t="str">
        <f t="shared" si="18"/>
        <v/>
      </c>
      <c r="N1190" s="5" t="e">
        <f>IF(AND(B1190=#REF!,C1190=#REF!),LOOKUP(9.99999999999999E+307,$N$2:N1189)+1,"")</f>
        <v>#REF!</v>
      </c>
      <c r="AH1190" s="3"/>
    </row>
    <row r="1191" spans="2:34" ht="20.100000000000001" customHeight="1" x14ac:dyDescent="0.2">
      <c r="B1191" s="38"/>
      <c r="C1191" s="27"/>
      <c r="D1191" s="28"/>
      <c r="E1191" s="25"/>
      <c r="F1191" s="25"/>
      <c r="G1191" s="37"/>
      <c r="H1191" s="80" t="str">
        <f t="shared" si="18"/>
        <v/>
      </c>
      <c r="N1191" s="5" t="e">
        <f>IF(AND(B1191=#REF!,C1191=#REF!),LOOKUP(9.99999999999999E+307,$N$2:N1190)+1,"")</f>
        <v>#REF!</v>
      </c>
      <c r="AH1191" s="3"/>
    </row>
    <row r="1192" spans="2:34" ht="20.100000000000001" customHeight="1" x14ac:dyDescent="0.2">
      <c r="B1192" s="38"/>
      <c r="C1192" s="27"/>
      <c r="D1192" s="28"/>
      <c r="E1192" s="25"/>
      <c r="F1192" s="25"/>
      <c r="G1192" s="37"/>
      <c r="H1192" s="80" t="str">
        <f t="shared" si="18"/>
        <v/>
      </c>
      <c r="N1192" s="5" t="e">
        <f>IF(AND(B1192=#REF!,C1192=#REF!),LOOKUP(9.99999999999999E+307,$N$2:N1191)+1,"")</f>
        <v>#REF!</v>
      </c>
      <c r="AH1192" s="3"/>
    </row>
    <row r="1193" spans="2:34" ht="20.100000000000001" customHeight="1" x14ac:dyDescent="0.2">
      <c r="B1193" s="38"/>
      <c r="C1193" s="27"/>
      <c r="D1193" s="28"/>
      <c r="E1193" s="25"/>
      <c r="F1193" s="25"/>
      <c r="G1193" s="37"/>
      <c r="H1193" s="80" t="str">
        <f t="shared" si="18"/>
        <v/>
      </c>
      <c r="N1193" s="5" t="e">
        <f>IF(AND(B1193=#REF!,C1193=#REF!),LOOKUP(9.99999999999999E+307,$N$2:N1192)+1,"")</f>
        <v>#REF!</v>
      </c>
      <c r="AH1193" s="3"/>
    </row>
    <row r="1194" spans="2:34" ht="20.100000000000001" customHeight="1" x14ac:dyDescent="0.2">
      <c r="B1194" s="38"/>
      <c r="C1194" s="27"/>
      <c r="D1194" s="28"/>
      <c r="E1194" s="25"/>
      <c r="F1194" s="25"/>
      <c r="G1194" s="37"/>
      <c r="H1194" s="80" t="str">
        <f t="shared" si="18"/>
        <v/>
      </c>
      <c r="N1194" s="5" t="e">
        <f>IF(AND(B1194=#REF!,C1194=#REF!),LOOKUP(9.99999999999999E+307,$N$2:N1193)+1,"")</f>
        <v>#REF!</v>
      </c>
      <c r="AH1194" s="3"/>
    </row>
    <row r="1195" spans="2:34" ht="20.100000000000001" customHeight="1" x14ac:dyDescent="0.2">
      <c r="B1195" s="38"/>
      <c r="C1195" s="27"/>
      <c r="D1195" s="28"/>
      <c r="E1195" s="25"/>
      <c r="F1195" s="25"/>
      <c r="G1195" s="37"/>
      <c r="H1195" s="80" t="str">
        <f t="shared" si="18"/>
        <v/>
      </c>
      <c r="N1195" s="5" t="e">
        <f>IF(AND(B1195=#REF!,C1195=#REF!),LOOKUP(9.99999999999999E+307,$N$2:N1194)+1,"")</f>
        <v>#REF!</v>
      </c>
      <c r="AH1195" s="3"/>
    </row>
    <row r="1196" spans="2:34" ht="20.100000000000001" customHeight="1" x14ac:dyDescent="0.2">
      <c r="B1196" s="38"/>
      <c r="C1196" s="27"/>
      <c r="D1196" s="28"/>
      <c r="E1196" s="25"/>
      <c r="F1196" s="25"/>
      <c r="G1196" s="37"/>
      <c r="H1196" s="80" t="str">
        <f t="shared" si="18"/>
        <v/>
      </c>
      <c r="N1196" s="5" t="e">
        <f>IF(AND(B1196=#REF!,C1196=#REF!),LOOKUP(9.99999999999999E+307,$N$2:N1195)+1,"")</f>
        <v>#REF!</v>
      </c>
      <c r="AH1196" s="3"/>
    </row>
    <row r="1197" spans="2:34" ht="20.100000000000001" customHeight="1" x14ac:dyDescent="0.2">
      <c r="B1197" s="38"/>
      <c r="C1197" s="27"/>
      <c r="D1197" s="28"/>
      <c r="E1197" s="25"/>
      <c r="F1197" s="25"/>
      <c r="G1197" s="37"/>
      <c r="H1197" s="80" t="str">
        <f t="shared" si="18"/>
        <v/>
      </c>
      <c r="N1197" s="5" t="e">
        <f>IF(AND(B1197=#REF!,C1197=#REF!),LOOKUP(9.99999999999999E+307,$N$2:N1196)+1,"")</f>
        <v>#REF!</v>
      </c>
      <c r="AH1197" s="3"/>
    </row>
    <row r="1198" spans="2:34" ht="20.100000000000001" customHeight="1" x14ac:dyDescent="0.2">
      <c r="B1198" s="38"/>
      <c r="C1198" s="27"/>
      <c r="D1198" s="28"/>
      <c r="E1198" s="25"/>
      <c r="F1198" s="25"/>
      <c r="G1198" s="37"/>
      <c r="H1198" s="80" t="str">
        <f t="shared" si="18"/>
        <v/>
      </c>
      <c r="N1198" s="5" t="e">
        <f>IF(AND(B1198=#REF!,C1198=#REF!),LOOKUP(9.99999999999999E+307,$N$2:N1197)+1,"")</f>
        <v>#REF!</v>
      </c>
      <c r="AH1198" s="3"/>
    </row>
    <row r="1199" spans="2:34" ht="20.100000000000001" customHeight="1" x14ac:dyDescent="0.2">
      <c r="B1199" s="38"/>
      <c r="C1199" s="27"/>
      <c r="D1199" s="28"/>
      <c r="E1199" s="25"/>
      <c r="F1199" s="25"/>
      <c r="G1199" s="37"/>
      <c r="H1199" s="80" t="str">
        <f t="shared" si="18"/>
        <v/>
      </c>
      <c r="N1199" s="5" t="e">
        <f>IF(AND(B1199=#REF!,C1199=#REF!),LOOKUP(9.99999999999999E+307,$N$2:N1198)+1,"")</f>
        <v>#REF!</v>
      </c>
      <c r="AH1199" s="3"/>
    </row>
    <row r="1200" spans="2:34" ht="20.100000000000001" customHeight="1" x14ac:dyDescent="0.2">
      <c r="B1200" s="38"/>
      <c r="C1200" s="27"/>
      <c r="D1200" s="28"/>
      <c r="E1200" s="25"/>
      <c r="F1200" s="25"/>
      <c r="G1200" s="37"/>
      <c r="H1200" s="80" t="str">
        <f t="shared" si="18"/>
        <v/>
      </c>
      <c r="N1200" s="5" t="e">
        <f>IF(AND(B1200=#REF!,C1200=#REF!),LOOKUP(9.99999999999999E+307,$N$2:N1199)+1,"")</f>
        <v>#REF!</v>
      </c>
      <c r="AH1200" s="3"/>
    </row>
    <row r="1201" spans="2:34" ht="20.100000000000001" customHeight="1" x14ac:dyDescent="0.2">
      <c r="B1201" s="38"/>
      <c r="C1201" s="27"/>
      <c r="D1201" s="28"/>
      <c r="E1201" s="25"/>
      <c r="F1201" s="25"/>
      <c r="G1201" s="37"/>
      <c r="H1201" s="80" t="str">
        <f t="shared" si="18"/>
        <v/>
      </c>
      <c r="N1201" s="5" t="e">
        <f>IF(AND(B1201=#REF!,C1201=#REF!),LOOKUP(9.99999999999999E+307,$N$2:N1200)+1,"")</f>
        <v>#REF!</v>
      </c>
      <c r="AH1201" s="3"/>
    </row>
    <row r="1202" spans="2:34" ht="20.100000000000001" customHeight="1" x14ac:dyDescent="0.2">
      <c r="B1202" s="38"/>
      <c r="C1202" s="27"/>
      <c r="D1202" s="28"/>
      <c r="E1202" s="25"/>
      <c r="F1202" s="25"/>
      <c r="G1202" s="37"/>
      <c r="H1202" s="80" t="str">
        <f t="shared" si="18"/>
        <v/>
      </c>
      <c r="N1202" s="5" t="e">
        <f>IF(AND(B1202=#REF!,C1202=#REF!),LOOKUP(9.99999999999999E+307,$N$2:N1201)+1,"")</f>
        <v>#REF!</v>
      </c>
      <c r="AH1202" s="3"/>
    </row>
    <row r="1203" spans="2:34" ht="20.100000000000001" customHeight="1" x14ac:dyDescent="0.2">
      <c r="B1203" s="38"/>
      <c r="C1203" s="27"/>
      <c r="D1203" s="28"/>
      <c r="E1203" s="25"/>
      <c r="F1203" s="25"/>
      <c r="G1203" s="37"/>
      <c r="H1203" s="80" t="str">
        <f t="shared" si="18"/>
        <v/>
      </c>
      <c r="N1203" s="5" t="e">
        <f>IF(AND(B1203=#REF!,C1203=#REF!),LOOKUP(9.99999999999999E+307,$N$2:N1202)+1,"")</f>
        <v>#REF!</v>
      </c>
      <c r="AH1203" s="3"/>
    </row>
    <row r="1204" spans="2:34" ht="20.100000000000001" customHeight="1" x14ac:dyDescent="0.2">
      <c r="B1204" s="38"/>
      <c r="C1204" s="27"/>
      <c r="D1204" s="28"/>
      <c r="E1204" s="25"/>
      <c r="F1204" s="25"/>
      <c r="G1204" s="37"/>
      <c r="H1204" s="80" t="str">
        <f t="shared" si="18"/>
        <v/>
      </c>
      <c r="N1204" s="5" t="e">
        <f>IF(AND(B1204=#REF!,C1204=#REF!),LOOKUP(9.99999999999999E+307,$N$2:N1203)+1,"")</f>
        <v>#REF!</v>
      </c>
      <c r="AH1204" s="3"/>
    </row>
    <row r="1205" spans="2:34" ht="20.100000000000001" customHeight="1" x14ac:dyDescent="0.2">
      <c r="B1205" s="38"/>
      <c r="C1205" s="27"/>
      <c r="D1205" s="28"/>
      <c r="E1205" s="25"/>
      <c r="F1205" s="25"/>
      <c r="G1205" s="37"/>
      <c r="H1205" s="80" t="str">
        <f t="shared" si="18"/>
        <v/>
      </c>
      <c r="N1205" s="5" t="e">
        <f>IF(AND(B1205=#REF!,C1205=#REF!),LOOKUP(9.99999999999999E+307,$N$2:N1204)+1,"")</f>
        <v>#REF!</v>
      </c>
      <c r="AH1205" s="3"/>
    </row>
    <row r="1206" spans="2:34" ht="20.100000000000001" customHeight="1" x14ac:dyDescent="0.2">
      <c r="B1206" s="38"/>
      <c r="C1206" s="27"/>
      <c r="D1206" s="28"/>
      <c r="E1206" s="25"/>
      <c r="F1206" s="25"/>
      <c r="G1206" s="37"/>
      <c r="H1206" s="80" t="str">
        <f t="shared" si="18"/>
        <v/>
      </c>
      <c r="N1206" s="5" t="e">
        <f>IF(AND(B1206=#REF!,C1206=#REF!),LOOKUP(9.99999999999999E+307,$N$2:N1205)+1,"")</f>
        <v>#REF!</v>
      </c>
      <c r="AH1206" s="3"/>
    </row>
    <row r="1207" spans="2:34" ht="20.100000000000001" customHeight="1" x14ac:dyDescent="0.2">
      <c r="B1207" s="38"/>
      <c r="C1207" s="27"/>
      <c r="D1207" s="28"/>
      <c r="E1207" s="25"/>
      <c r="F1207" s="25"/>
      <c r="G1207" s="37"/>
      <c r="H1207" s="80" t="str">
        <f t="shared" si="18"/>
        <v/>
      </c>
      <c r="N1207" s="5" t="e">
        <f>IF(AND(B1207=#REF!,C1207=#REF!),LOOKUP(9.99999999999999E+307,$N$2:N1206)+1,"")</f>
        <v>#REF!</v>
      </c>
      <c r="AH1207" s="3"/>
    </row>
    <row r="1208" spans="2:34" ht="20.100000000000001" customHeight="1" x14ac:dyDescent="0.2">
      <c r="B1208" s="38"/>
      <c r="C1208" s="27"/>
      <c r="D1208" s="28"/>
      <c r="E1208" s="25"/>
      <c r="F1208" s="25"/>
      <c r="G1208" s="37"/>
      <c r="H1208" s="80" t="str">
        <f t="shared" si="18"/>
        <v/>
      </c>
      <c r="N1208" s="5" t="e">
        <f>IF(AND(B1208=#REF!,C1208=#REF!),LOOKUP(9.99999999999999E+307,$N$2:N1207)+1,"")</f>
        <v>#REF!</v>
      </c>
      <c r="AH1208" s="3"/>
    </row>
    <row r="1209" spans="2:34" ht="20.100000000000001" customHeight="1" x14ac:dyDescent="0.2">
      <c r="B1209" s="38"/>
      <c r="C1209" s="27"/>
      <c r="D1209" s="28"/>
      <c r="E1209" s="25"/>
      <c r="F1209" s="25"/>
      <c r="G1209" s="37"/>
      <c r="H1209" s="80" t="str">
        <f t="shared" si="18"/>
        <v/>
      </c>
      <c r="N1209" s="5" t="e">
        <f>IF(AND(B1209=#REF!,C1209=#REF!),LOOKUP(9.99999999999999E+307,$N$2:N1208)+1,"")</f>
        <v>#REF!</v>
      </c>
      <c r="AH1209" s="3"/>
    </row>
    <row r="1210" spans="2:34" ht="20.100000000000001" customHeight="1" x14ac:dyDescent="0.2">
      <c r="B1210" s="38"/>
      <c r="C1210" s="27"/>
      <c r="D1210" s="28"/>
      <c r="E1210" s="25"/>
      <c r="F1210" s="25"/>
      <c r="G1210" s="37"/>
      <c r="H1210" s="80" t="str">
        <f t="shared" si="18"/>
        <v/>
      </c>
      <c r="N1210" s="5" t="e">
        <f>IF(AND(B1210=#REF!,C1210=#REF!),LOOKUP(9.99999999999999E+307,$N$2:N1209)+1,"")</f>
        <v>#REF!</v>
      </c>
      <c r="AH1210" s="3"/>
    </row>
    <row r="1211" spans="2:34" ht="20.100000000000001" customHeight="1" x14ac:dyDescent="0.2">
      <c r="B1211" s="38"/>
      <c r="C1211" s="27"/>
      <c r="D1211" s="28"/>
      <c r="E1211" s="25"/>
      <c r="F1211" s="25"/>
      <c r="G1211" s="37"/>
      <c r="H1211" s="80" t="str">
        <f t="shared" si="18"/>
        <v/>
      </c>
      <c r="N1211" s="5" t="e">
        <f>IF(AND(B1211=#REF!,C1211=#REF!),LOOKUP(9.99999999999999E+307,$N$2:N1210)+1,"")</f>
        <v>#REF!</v>
      </c>
      <c r="AH1211" s="3"/>
    </row>
    <row r="1212" spans="2:34" ht="20.100000000000001" customHeight="1" x14ac:dyDescent="0.2">
      <c r="B1212" s="38"/>
      <c r="C1212" s="27"/>
      <c r="D1212" s="28"/>
      <c r="E1212" s="25"/>
      <c r="F1212" s="25"/>
      <c r="G1212" s="37"/>
      <c r="H1212" s="80" t="str">
        <f t="shared" si="18"/>
        <v/>
      </c>
      <c r="N1212" s="5" t="e">
        <f>IF(AND(B1212=#REF!,C1212=#REF!),LOOKUP(9.99999999999999E+307,$N$2:N1211)+1,"")</f>
        <v>#REF!</v>
      </c>
      <c r="AH1212" s="3"/>
    </row>
    <row r="1213" spans="2:34" ht="20.100000000000001" customHeight="1" x14ac:dyDescent="0.2">
      <c r="B1213" s="38"/>
      <c r="C1213" s="27"/>
      <c r="D1213" s="28"/>
      <c r="E1213" s="25"/>
      <c r="F1213" s="25"/>
      <c r="G1213" s="37"/>
      <c r="H1213" s="80" t="str">
        <f t="shared" si="18"/>
        <v/>
      </c>
      <c r="N1213" s="5" t="e">
        <f>IF(AND(B1213=#REF!,C1213=#REF!),LOOKUP(9.99999999999999E+307,$N$2:N1212)+1,"")</f>
        <v>#REF!</v>
      </c>
      <c r="AH1213" s="3"/>
    </row>
    <row r="1214" spans="2:34" ht="20.100000000000001" customHeight="1" x14ac:dyDescent="0.2">
      <c r="B1214" s="38"/>
      <c r="C1214" s="27"/>
      <c r="D1214" s="28"/>
      <c r="E1214" s="25"/>
      <c r="F1214" s="25"/>
      <c r="G1214" s="37"/>
      <c r="H1214" s="80" t="str">
        <f t="shared" si="18"/>
        <v/>
      </c>
      <c r="N1214" s="5" t="e">
        <f>IF(AND(B1214=#REF!,C1214=#REF!),LOOKUP(9.99999999999999E+307,$N$2:N1213)+1,"")</f>
        <v>#REF!</v>
      </c>
      <c r="AH1214" s="3"/>
    </row>
    <row r="1215" spans="2:34" ht="20.100000000000001" customHeight="1" x14ac:dyDescent="0.2">
      <c r="B1215" s="38"/>
      <c r="C1215" s="27"/>
      <c r="D1215" s="28"/>
      <c r="E1215" s="25"/>
      <c r="F1215" s="25"/>
      <c r="G1215" s="37"/>
      <c r="H1215" s="80" t="str">
        <f t="shared" si="18"/>
        <v/>
      </c>
      <c r="N1215" s="5" t="e">
        <f>IF(AND(B1215=#REF!,C1215=#REF!),LOOKUP(9.99999999999999E+307,$N$2:N1214)+1,"")</f>
        <v>#REF!</v>
      </c>
      <c r="AH1215" s="3"/>
    </row>
    <row r="1216" spans="2:34" ht="20.100000000000001" customHeight="1" x14ac:dyDescent="0.2">
      <c r="B1216" s="38"/>
      <c r="C1216" s="27"/>
      <c r="D1216" s="28"/>
      <c r="E1216" s="25"/>
      <c r="F1216" s="25"/>
      <c r="G1216" s="37"/>
      <c r="H1216" s="80" t="str">
        <f t="shared" si="18"/>
        <v/>
      </c>
      <c r="N1216" s="5" t="e">
        <f>IF(AND(B1216=#REF!,C1216=#REF!),LOOKUP(9.99999999999999E+307,$N$2:N1215)+1,"")</f>
        <v>#REF!</v>
      </c>
      <c r="AH1216" s="3"/>
    </row>
    <row r="1217" spans="2:34" ht="20.100000000000001" customHeight="1" x14ac:dyDescent="0.2">
      <c r="B1217" s="38"/>
      <c r="C1217" s="27"/>
      <c r="D1217" s="28"/>
      <c r="E1217" s="25"/>
      <c r="F1217" s="25"/>
      <c r="G1217" s="37"/>
      <c r="H1217" s="80" t="str">
        <f t="shared" si="18"/>
        <v/>
      </c>
      <c r="N1217" s="5" t="e">
        <f>IF(AND(B1217=#REF!,C1217=#REF!),LOOKUP(9.99999999999999E+307,$N$2:N1216)+1,"")</f>
        <v>#REF!</v>
      </c>
      <c r="AH1217" s="3"/>
    </row>
    <row r="1218" spans="2:34" ht="20.100000000000001" customHeight="1" x14ac:dyDescent="0.2">
      <c r="B1218" s="38"/>
      <c r="C1218" s="27"/>
      <c r="D1218" s="28"/>
      <c r="E1218" s="25"/>
      <c r="F1218" s="25"/>
      <c r="G1218" s="37"/>
      <c r="H1218" s="80" t="str">
        <f t="shared" si="18"/>
        <v/>
      </c>
      <c r="N1218" s="5" t="e">
        <f>IF(AND(B1218=#REF!,C1218=#REF!),LOOKUP(9.99999999999999E+307,$N$2:N1217)+1,"")</f>
        <v>#REF!</v>
      </c>
      <c r="AH1218" s="3"/>
    </row>
    <row r="1219" spans="2:34" ht="20.100000000000001" customHeight="1" x14ac:dyDescent="0.2">
      <c r="B1219" s="38"/>
      <c r="C1219" s="27"/>
      <c r="D1219" s="28"/>
      <c r="E1219" s="25"/>
      <c r="F1219" s="25"/>
      <c r="G1219" s="37"/>
      <c r="H1219" s="80" t="str">
        <f t="shared" si="18"/>
        <v/>
      </c>
      <c r="N1219" s="5" t="e">
        <f>IF(AND(B1219=#REF!,C1219=#REF!),LOOKUP(9.99999999999999E+307,$N$2:N1218)+1,"")</f>
        <v>#REF!</v>
      </c>
      <c r="AH1219" s="3"/>
    </row>
    <row r="1220" spans="2:34" ht="20.100000000000001" customHeight="1" x14ac:dyDescent="0.2">
      <c r="B1220" s="38"/>
      <c r="C1220" s="27"/>
      <c r="D1220" s="28"/>
      <c r="E1220" s="25"/>
      <c r="F1220" s="25"/>
      <c r="G1220" s="37"/>
      <c r="H1220" s="80" t="str">
        <f t="shared" ref="H1220:H1283" si="19">IF(E1220="","",IF(E1220="เด็กชาย","M",IF(E1220="นาย","M","W")))</f>
        <v/>
      </c>
      <c r="N1220" s="5" t="e">
        <f>IF(AND(B1220=#REF!,C1220=#REF!),LOOKUP(9.99999999999999E+307,$N$2:N1219)+1,"")</f>
        <v>#REF!</v>
      </c>
      <c r="AH1220" s="3"/>
    </row>
    <row r="1221" spans="2:34" ht="20.100000000000001" customHeight="1" x14ac:dyDescent="0.2">
      <c r="B1221" s="38"/>
      <c r="C1221" s="27"/>
      <c r="D1221" s="28"/>
      <c r="E1221" s="25"/>
      <c r="F1221" s="25"/>
      <c r="G1221" s="37"/>
      <c r="H1221" s="80" t="str">
        <f t="shared" si="19"/>
        <v/>
      </c>
      <c r="N1221" s="5" t="e">
        <f>IF(AND(B1221=#REF!,C1221=#REF!),LOOKUP(9.99999999999999E+307,$N$2:N1220)+1,"")</f>
        <v>#REF!</v>
      </c>
      <c r="AH1221" s="3"/>
    </row>
    <row r="1222" spans="2:34" ht="20.100000000000001" customHeight="1" x14ac:dyDescent="0.2">
      <c r="B1222" s="38"/>
      <c r="C1222" s="27"/>
      <c r="D1222" s="28"/>
      <c r="E1222" s="25"/>
      <c r="F1222" s="25"/>
      <c r="G1222" s="37"/>
      <c r="H1222" s="80" t="str">
        <f t="shared" si="19"/>
        <v/>
      </c>
      <c r="N1222" s="5" t="e">
        <f>IF(AND(B1222=#REF!,C1222=#REF!),LOOKUP(9.99999999999999E+307,$N$2:N1221)+1,"")</f>
        <v>#REF!</v>
      </c>
      <c r="AH1222" s="3"/>
    </row>
    <row r="1223" spans="2:34" ht="20.100000000000001" customHeight="1" x14ac:dyDescent="0.2">
      <c r="B1223" s="38"/>
      <c r="C1223" s="27"/>
      <c r="D1223" s="28"/>
      <c r="E1223" s="25"/>
      <c r="F1223" s="25"/>
      <c r="G1223" s="37"/>
      <c r="H1223" s="80" t="str">
        <f t="shared" si="19"/>
        <v/>
      </c>
      <c r="N1223" s="5" t="e">
        <f>IF(AND(B1223=#REF!,C1223=#REF!),LOOKUP(9.99999999999999E+307,$N$2:N1222)+1,"")</f>
        <v>#REF!</v>
      </c>
      <c r="AH1223" s="3"/>
    </row>
    <row r="1224" spans="2:34" ht="20.100000000000001" customHeight="1" x14ac:dyDescent="0.2">
      <c r="B1224" s="38"/>
      <c r="C1224" s="27"/>
      <c r="D1224" s="28"/>
      <c r="E1224" s="25"/>
      <c r="F1224" s="25"/>
      <c r="G1224" s="37"/>
      <c r="H1224" s="80" t="str">
        <f t="shared" si="19"/>
        <v/>
      </c>
      <c r="N1224" s="5" t="e">
        <f>IF(AND(B1224=#REF!,C1224=#REF!),LOOKUP(9.99999999999999E+307,$N$2:N1223)+1,"")</f>
        <v>#REF!</v>
      </c>
      <c r="AH1224" s="3"/>
    </row>
    <row r="1225" spans="2:34" ht="20.100000000000001" customHeight="1" x14ac:dyDescent="0.2">
      <c r="B1225" s="38"/>
      <c r="C1225" s="27"/>
      <c r="D1225" s="28"/>
      <c r="E1225" s="25"/>
      <c r="F1225" s="25"/>
      <c r="G1225" s="37"/>
      <c r="H1225" s="80" t="str">
        <f t="shared" si="19"/>
        <v/>
      </c>
      <c r="N1225" s="5" t="e">
        <f>IF(AND(B1225=#REF!,C1225=#REF!),LOOKUP(9.99999999999999E+307,$N$2:N1224)+1,"")</f>
        <v>#REF!</v>
      </c>
      <c r="AH1225" s="3"/>
    </row>
    <row r="1226" spans="2:34" ht="20.100000000000001" customHeight="1" x14ac:dyDescent="0.2">
      <c r="B1226" s="38"/>
      <c r="C1226" s="27"/>
      <c r="D1226" s="28"/>
      <c r="E1226" s="25"/>
      <c r="F1226" s="25"/>
      <c r="G1226" s="37"/>
      <c r="H1226" s="80" t="str">
        <f t="shared" si="19"/>
        <v/>
      </c>
      <c r="N1226" s="5" t="e">
        <f>IF(AND(B1226=#REF!,C1226=#REF!),LOOKUP(9.99999999999999E+307,$N$2:N1225)+1,"")</f>
        <v>#REF!</v>
      </c>
      <c r="AH1226" s="3"/>
    </row>
    <row r="1227" spans="2:34" ht="20.100000000000001" customHeight="1" x14ac:dyDescent="0.2">
      <c r="B1227" s="38"/>
      <c r="C1227" s="27"/>
      <c r="D1227" s="28"/>
      <c r="E1227" s="25"/>
      <c r="F1227" s="25"/>
      <c r="G1227" s="37"/>
      <c r="H1227" s="80" t="str">
        <f t="shared" si="19"/>
        <v/>
      </c>
      <c r="N1227" s="5" t="e">
        <f>IF(AND(B1227=#REF!,C1227=#REF!),LOOKUP(9.99999999999999E+307,$N$2:N1226)+1,"")</f>
        <v>#REF!</v>
      </c>
      <c r="AH1227" s="3"/>
    </row>
    <row r="1228" spans="2:34" ht="20.100000000000001" customHeight="1" x14ac:dyDescent="0.2">
      <c r="B1228" s="38"/>
      <c r="C1228" s="27"/>
      <c r="D1228" s="28"/>
      <c r="E1228" s="25"/>
      <c r="F1228" s="25"/>
      <c r="G1228" s="37"/>
      <c r="H1228" s="80" t="str">
        <f t="shared" si="19"/>
        <v/>
      </c>
      <c r="N1228" s="5" t="e">
        <f>IF(AND(B1228=#REF!,C1228=#REF!),LOOKUP(9.99999999999999E+307,$N$2:N1227)+1,"")</f>
        <v>#REF!</v>
      </c>
      <c r="AH1228" s="3"/>
    </row>
    <row r="1229" spans="2:34" ht="20.100000000000001" customHeight="1" x14ac:dyDescent="0.2">
      <c r="B1229" s="38"/>
      <c r="C1229" s="27"/>
      <c r="D1229" s="28"/>
      <c r="E1229" s="25"/>
      <c r="F1229" s="25"/>
      <c r="G1229" s="37"/>
      <c r="H1229" s="80" t="str">
        <f t="shared" si="19"/>
        <v/>
      </c>
      <c r="N1229" s="5" t="e">
        <f>IF(AND(B1229=#REF!,C1229=#REF!),LOOKUP(9.99999999999999E+307,$N$2:N1228)+1,"")</f>
        <v>#REF!</v>
      </c>
      <c r="AH1229" s="3"/>
    </row>
    <row r="1230" spans="2:34" ht="20.100000000000001" customHeight="1" x14ac:dyDescent="0.2">
      <c r="B1230" s="38"/>
      <c r="C1230" s="27"/>
      <c r="D1230" s="28"/>
      <c r="E1230" s="25"/>
      <c r="F1230" s="25"/>
      <c r="G1230" s="37"/>
      <c r="H1230" s="80" t="str">
        <f t="shared" si="19"/>
        <v/>
      </c>
      <c r="N1230" s="5" t="e">
        <f>IF(AND(B1230=#REF!,C1230=#REF!),LOOKUP(9.99999999999999E+307,$N$2:N1229)+1,"")</f>
        <v>#REF!</v>
      </c>
      <c r="AH1230" s="3"/>
    </row>
    <row r="1231" spans="2:34" ht="20.100000000000001" customHeight="1" x14ac:dyDescent="0.2">
      <c r="B1231" s="38"/>
      <c r="C1231" s="27"/>
      <c r="D1231" s="28"/>
      <c r="E1231" s="25"/>
      <c r="F1231" s="25"/>
      <c r="G1231" s="37"/>
      <c r="H1231" s="80" t="str">
        <f t="shared" si="19"/>
        <v/>
      </c>
      <c r="N1231" s="5" t="e">
        <f>IF(AND(B1231=#REF!,C1231=#REF!),LOOKUP(9.99999999999999E+307,$N$2:N1230)+1,"")</f>
        <v>#REF!</v>
      </c>
      <c r="AH1231" s="3"/>
    </row>
    <row r="1232" spans="2:34" ht="20.100000000000001" customHeight="1" x14ac:dyDescent="0.2">
      <c r="B1232" s="38"/>
      <c r="C1232" s="27"/>
      <c r="D1232" s="28"/>
      <c r="E1232" s="25"/>
      <c r="F1232" s="25"/>
      <c r="G1232" s="37"/>
      <c r="H1232" s="80" t="str">
        <f t="shared" si="19"/>
        <v/>
      </c>
      <c r="N1232" s="5" t="e">
        <f>IF(AND(B1232=#REF!,C1232=#REF!),LOOKUP(9.99999999999999E+307,$N$2:N1231)+1,"")</f>
        <v>#REF!</v>
      </c>
      <c r="AH1232" s="3"/>
    </row>
    <row r="1233" spans="2:34" ht="20.100000000000001" customHeight="1" x14ac:dyDescent="0.2">
      <c r="B1233" s="38"/>
      <c r="C1233" s="27"/>
      <c r="D1233" s="28"/>
      <c r="E1233" s="25"/>
      <c r="F1233" s="25"/>
      <c r="G1233" s="37"/>
      <c r="H1233" s="80" t="str">
        <f t="shared" si="19"/>
        <v/>
      </c>
      <c r="N1233" s="5" t="e">
        <f>IF(AND(B1233=#REF!,C1233=#REF!),LOOKUP(9.99999999999999E+307,$N$2:N1232)+1,"")</f>
        <v>#REF!</v>
      </c>
      <c r="AH1233" s="3"/>
    </row>
    <row r="1234" spans="2:34" ht="20.100000000000001" customHeight="1" x14ac:dyDescent="0.2">
      <c r="B1234" s="38"/>
      <c r="C1234" s="27"/>
      <c r="D1234" s="28"/>
      <c r="E1234" s="25"/>
      <c r="F1234" s="25"/>
      <c r="G1234" s="37"/>
      <c r="H1234" s="80" t="str">
        <f t="shared" si="19"/>
        <v/>
      </c>
      <c r="N1234" s="5" t="e">
        <f>IF(AND(B1234=#REF!,C1234=#REF!),LOOKUP(9.99999999999999E+307,$N$2:N1233)+1,"")</f>
        <v>#REF!</v>
      </c>
      <c r="AH1234" s="3"/>
    </row>
    <row r="1235" spans="2:34" ht="20.100000000000001" customHeight="1" x14ac:dyDescent="0.2">
      <c r="B1235" s="38"/>
      <c r="C1235" s="27"/>
      <c r="D1235" s="28"/>
      <c r="E1235" s="25"/>
      <c r="F1235" s="25"/>
      <c r="G1235" s="37"/>
      <c r="H1235" s="80" t="str">
        <f t="shared" si="19"/>
        <v/>
      </c>
      <c r="N1235" s="5" t="e">
        <f>IF(AND(B1235=#REF!,C1235=#REF!),LOOKUP(9.99999999999999E+307,$N$2:N1234)+1,"")</f>
        <v>#REF!</v>
      </c>
      <c r="AH1235" s="3"/>
    </row>
    <row r="1236" spans="2:34" ht="20.100000000000001" customHeight="1" x14ac:dyDescent="0.2">
      <c r="B1236" s="38"/>
      <c r="C1236" s="27"/>
      <c r="D1236" s="28"/>
      <c r="E1236" s="25"/>
      <c r="F1236" s="25"/>
      <c r="G1236" s="37"/>
      <c r="H1236" s="80" t="str">
        <f t="shared" si="19"/>
        <v/>
      </c>
      <c r="N1236" s="5" t="e">
        <f>IF(AND(B1236=#REF!,C1236=#REF!),LOOKUP(9.99999999999999E+307,$N$2:N1235)+1,"")</f>
        <v>#REF!</v>
      </c>
      <c r="AH1236" s="3"/>
    </row>
    <row r="1237" spans="2:34" ht="20.100000000000001" customHeight="1" x14ac:dyDescent="0.2">
      <c r="B1237" s="38"/>
      <c r="C1237" s="27"/>
      <c r="D1237" s="28"/>
      <c r="E1237" s="25"/>
      <c r="F1237" s="25"/>
      <c r="G1237" s="37"/>
      <c r="H1237" s="80" t="str">
        <f t="shared" si="19"/>
        <v/>
      </c>
      <c r="N1237" s="5" t="e">
        <f>IF(AND(B1237=#REF!,C1237=#REF!),LOOKUP(9.99999999999999E+307,$N$2:N1236)+1,"")</f>
        <v>#REF!</v>
      </c>
      <c r="AH1237" s="3"/>
    </row>
    <row r="1238" spans="2:34" ht="20.100000000000001" customHeight="1" x14ac:dyDescent="0.2">
      <c r="B1238" s="38"/>
      <c r="C1238" s="27"/>
      <c r="D1238" s="28"/>
      <c r="E1238" s="25"/>
      <c r="F1238" s="25"/>
      <c r="G1238" s="37"/>
      <c r="H1238" s="80" t="str">
        <f t="shared" si="19"/>
        <v/>
      </c>
      <c r="N1238" s="5" t="e">
        <f>IF(AND(B1238=#REF!,C1238=#REF!),LOOKUP(9.99999999999999E+307,$N$2:N1237)+1,"")</f>
        <v>#REF!</v>
      </c>
      <c r="AH1238" s="3"/>
    </row>
    <row r="1239" spans="2:34" ht="20.100000000000001" customHeight="1" x14ac:dyDescent="0.2">
      <c r="B1239" s="38"/>
      <c r="C1239" s="27"/>
      <c r="D1239" s="28"/>
      <c r="E1239" s="25"/>
      <c r="F1239" s="25"/>
      <c r="G1239" s="37"/>
      <c r="H1239" s="80" t="str">
        <f t="shared" si="19"/>
        <v/>
      </c>
      <c r="N1239" s="5" t="e">
        <f>IF(AND(B1239=#REF!,C1239=#REF!),LOOKUP(9.99999999999999E+307,$N$2:N1238)+1,"")</f>
        <v>#REF!</v>
      </c>
      <c r="AH1239" s="3"/>
    </row>
    <row r="1240" spans="2:34" ht="20.100000000000001" customHeight="1" x14ac:dyDescent="0.2">
      <c r="B1240" s="38"/>
      <c r="C1240" s="27"/>
      <c r="D1240" s="28"/>
      <c r="E1240" s="25"/>
      <c r="F1240" s="25"/>
      <c r="G1240" s="37"/>
      <c r="H1240" s="80" t="str">
        <f t="shared" si="19"/>
        <v/>
      </c>
      <c r="N1240" s="5" t="e">
        <f>IF(AND(B1240=#REF!,C1240=#REF!),LOOKUP(9.99999999999999E+307,$N$2:N1239)+1,"")</f>
        <v>#REF!</v>
      </c>
      <c r="AH1240" s="3"/>
    </row>
    <row r="1241" spans="2:34" ht="20.100000000000001" customHeight="1" x14ac:dyDescent="0.2">
      <c r="B1241" s="38"/>
      <c r="C1241" s="27"/>
      <c r="D1241" s="28"/>
      <c r="E1241" s="25"/>
      <c r="F1241" s="25"/>
      <c r="G1241" s="37"/>
      <c r="H1241" s="80" t="str">
        <f t="shared" si="19"/>
        <v/>
      </c>
      <c r="N1241" s="5" t="e">
        <f>IF(AND(B1241=#REF!,C1241=#REF!),LOOKUP(9.99999999999999E+307,$N$2:N1240)+1,"")</f>
        <v>#REF!</v>
      </c>
      <c r="AH1241" s="3"/>
    </row>
    <row r="1242" spans="2:34" ht="20.100000000000001" customHeight="1" x14ac:dyDescent="0.2">
      <c r="B1242" s="38"/>
      <c r="C1242" s="27"/>
      <c r="D1242" s="28"/>
      <c r="E1242" s="25"/>
      <c r="F1242" s="25"/>
      <c r="G1242" s="37"/>
      <c r="H1242" s="80" t="str">
        <f t="shared" si="19"/>
        <v/>
      </c>
      <c r="N1242" s="5" t="e">
        <f>IF(AND(B1242=#REF!,C1242=#REF!),LOOKUP(9.99999999999999E+307,$N$2:N1241)+1,"")</f>
        <v>#REF!</v>
      </c>
      <c r="AH1242" s="3"/>
    </row>
    <row r="1243" spans="2:34" ht="20.100000000000001" customHeight="1" x14ac:dyDescent="0.2">
      <c r="B1243" s="38"/>
      <c r="C1243" s="27"/>
      <c r="D1243" s="28"/>
      <c r="E1243" s="25"/>
      <c r="F1243" s="25"/>
      <c r="G1243" s="37"/>
      <c r="H1243" s="80" t="str">
        <f t="shared" si="19"/>
        <v/>
      </c>
      <c r="N1243" s="5" t="e">
        <f>IF(AND(B1243=#REF!,C1243=#REF!),LOOKUP(9.99999999999999E+307,$N$2:N1242)+1,"")</f>
        <v>#REF!</v>
      </c>
      <c r="AH1243" s="3"/>
    </row>
    <row r="1244" spans="2:34" ht="20.100000000000001" customHeight="1" x14ac:dyDescent="0.2">
      <c r="B1244" s="38"/>
      <c r="C1244" s="27"/>
      <c r="D1244" s="28"/>
      <c r="E1244" s="25"/>
      <c r="F1244" s="25"/>
      <c r="G1244" s="37"/>
      <c r="H1244" s="80" t="str">
        <f t="shared" si="19"/>
        <v/>
      </c>
      <c r="N1244" s="5" t="e">
        <f>IF(AND(B1244=#REF!,C1244=#REF!),LOOKUP(9.99999999999999E+307,$N$2:N1243)+1,"")</f>
        <v>#REF!</v>
      </c>
      <c r="AH1244" s="3"/>
    </row>
    <row r="1245" spans="2:34" ht="20.100000000000001" customHeight="1" x14ac:dyDescent="0.2">
      <c r="B1245" s="38"/>
      <c r="C1245" s="27"/>
      <c r="D1245" s="28"/>
      <c r="E1245" s="25"/>
      <c r="F1245" s="25"/>
      <c r="G1245" s="37"/>
      <c r="H1245" s="80" t="str">
        <f t="shared" si="19"/>
        <v/>
      </c>
      <c r="N1245" s="5" t="e">
        <f>IF(AND(B1245=#REF!,C1245=#REF!),LOOKUP(9.99999999999999E+307,$N$2:N1244)+1,"")</f>
        <v>#REF!</v>
      </c>
      <c r="AH1245" s="3"/>
    </row>
    <row r="1246" spans="2:34" ht="20.100000000000001" customHeight="1" x14ac:dyDescent="0.2">
      <c r="B1246" s="38"/>
      <c r="C1246" s="27"/>
      <c r="D1246" s="28"/>
      <c r="E1246" s="25"/>
      <c r="F1246" s="25"/>
      <c r="G1246" s="37"/>
      <c r="H1246" s="80" t="str">
        <f t="shared" si="19"/>
        <v/>
      </c>
      <c r="N1246" s="5" t="e">
        <f>IF(AND(B1246=#REF!,C1246=#REF!),LOOKUP(9.99999999999999E+307,$N$2:N1245)+1,"")</f>
        <v>#REF!</v>
      </c>
      <c r="AH1246" s="3"/>
    </row>
    <row r="1247" spans="2:34" ht="20.100000000000001" customHeight="1" x14ac:dyDescent="0.2">
      <c r="B1247" s="38"/>
      <c r="C1247" s="27"/>
      <c r="D1247" s="28"/>
      <c r="E1247" s="25"/>
      <c r="F1247" s="25"/>
      <c r="G1247" s="37"/>
      <c r="H1247" s="80" t="str">
        <f t="shared" si="19"/>
        <v/>
      </c>
      <c r="N1247" s="5" t="e">
        <f>IF(AND(B1247=#REF!,C1247=#REF!),LOOKUP(9.99999999999999E+307,$N$2:N1246)+1,"")</f>
        <v>#REF!</v>
      </c>
      <c r="AH1247" s="3"/>
    </row>
    <row r="1248" spans="2:34" ht="20.100000000000001" customHeight="1" x14ac:dyDescent="0.2">
      <c r="B1248" s="38"/>
      <c r="C1248" s="27"/>
      <c r="D1248" s="28"/>
      <c r="E1248" s="25"/>
      <c r="F1248" s="25"/>
      <c r="G1248" s="37"/>
      <c r="H1248" s="80" t="str">
        <f t="shared" si="19"/>
        <v/>
      </c>
      <c r="N1248" s="5" t="e">
        <f>IF(AND(B1248=#REF!,C1248=#REF!),LOOKUP(9.99999999999999E+307,$N$2:N1247)+1,"")</f>
        <v>#REF!</v>
      </c>
      <c r="AH1248" s="3"/>
    </row>
    <row r="1249" spans="2:34" ht="20.100000000000001" customHeight="1" x14ac:dyDescent="0.2">
      <c r="B1249" s="38"/>
      <c r="C1249" s="27"/>
      <c r="D1249" s="28"/>
      <c r="E1249" s="25"/>
      <c r="F1249" s="25"/>
      <c r="G1249" s="37"/>
      <c r="H1249" s="80" t="str">
        <f t="shared" si="19"/>
        <v/>
      </c>
      <c r="N1249" s="5" t="e">
        <f>IF(AND(B1249=#REF!,C1249=#REF!),LOOKUP(9.99999999999999E+307,$N$2:N1248)+1,"")</f>
        <v>#REF!</v>
      </c>
      <c r="AH1249" s="3"/>
    </row>
    <row r="1250" spans="2:34" ht="20.100000000000001" customHeight="1" x14ac:dyDescent="0.2">
      <c r="B1250" s="38"/>
      <c r="C1250" s="27"/>
      <c r="D1250" s="28"/>
      <c r="E1250" s="25"/>
      <c r="F1250" s="25"/>
      <c r="G1250" s="37"/>
      <c r="H1250" s="80" t="str">
        <f t="shared" si="19"/>
        <v/>
      </c>
      <c r="N1250" s="5" t="e">
        <f>IF(AND(B1250=#REF!,C1250=#REF!),LOOKUP(9.99999999999999E+307,$N$2:N1249)+1,"")</f>
        <v>#REF!</v>
      </c>
      <c r="AH1250" s="3"/>
    </row>
    <row r="1251" spans="2:34" ht="20.100000000000001" customHeight="1" x14ac:dyDescent="0.2">
      <c r="B1251" s="38"/>
      <c r="C1251" s="27"/>
      <c r="D1251" s="28"/>
      <c r="E1251" s="25"/>
      <c r="F1251" s="25"/>
      <c r="G1251" s="37"/>
      <c r="H1251" s="80" t="str">
        <f t="shared" si="19"/>
        <v/>
      </c>
      <c r="N1251" s="5" t="e">
        <f>IF(AND(B1251=#REF!,C1251=#REF!),LOOKUP(9.99999999999999E+307,$N$2:N1250)+1,"")</f>
        <v>#REF!</v>
      </c>
      <c r="AH1251" s="3"/>
    </row>
    <row r="1252" spans="2:34" ht="20.100000000000001" customHeight="1" x14ac:dyDescent="0.2">
      <c r="B1252" s="38"/>
      <c r="C1252" s="27"/>
      <c r="D1252" s="28"/>
      <c r="E1252" s="25"/>
      <c r="F1252" s="25"/>
      <c r="G1252" s="37"/>
      <c r="H1252" s="80" t="str">
        <f t="shared" si="19"/>
        <v/>
      </c>
      <c r="N1252" s="5" t="e">
        <f>IF(AND(B1252=#REF!,C1252=#REF!),LOOKUP(9.99999999999999E+307,$N$2:N1251)+1,"")</f>
        <v>#REF!</v>
      </c>
      <c r="AH1252" s="3"/>
    </row>
    <row r="1253" spans="2:34" ht="20.100000000000001" customHeight="1" x14ac:dyDescent="0.2">
      <c r="B1253" s="38"/>
      <c r="C1253" s="27"/>
      <c r="D1253" s="28"/>
      <c r="E1253" s="25"/>
      <c r="F1253" s="25"/>
      <c r="G1253" s="37"/>
      <c r="H1253" s="80" t="str">
        <f t="shared" si="19"/>
        <v/>
      </c>
      <c r="N1253" s="5" t="e">
        <f>IF(AND(B1253=#REF!,C1253=#REF!),LOOKUP(9.99999999999999E+307,$N$2:N1252)+1,"")</f>
        <v>#REF!</v>
      </c>
      <c r="AH1253" s="3"/>
    </row>
    <row r="1254" spans="2:34" ht="20.100000000000001" customHeight="1" x14ac:dyDescent="0.2">
      <c r="B1254" s="38"/>
      <c r="C1254" s="27"/>
      <c r="D1254" s="28"/>
      <c r="E1254" s="25"/>
      <c r="F1254" s="25"/>
      <c r="G1254" s="37"/>
      <c r="H1254" s="80" t="str">
        <f t="shared" si="19"/>
        <v/>
      </c>
      <c r="N1254" s="5" t="e">
        <f>IF(AND(B1254=#REF!,C1254=#REF!),LOOKUP(9.99999999999999E+307,$N$2:N1253)+1,"")</f>
        <v>#REF!</v>
      </c>
      <c r="AH1254" s="3"/>
    </row>
    <row r="1255" spans="2:34" ht="20.100000000000001" customHeight="1" x14ac:dyDescent="0.2">
      <c r="B1255" s="38"/>
      <c r="C1255" s="27"/>
      <c r="D1255" s="28"/>
      <c r="E1255" s="25"/>
      <c r="F1255" s="25"/>
      <c r="G1255" s="37"/>
      <c r="H1255" s="80" t="str">
        <f t="shared" si="19"/>
        <v/>
      </c>
      <c r="N1255" s="5" t="e">
        <f>IF(AND(B1255=#REF!,C1255=#REF!),LOOKUP(9.99999999999999E+307,$N$2:N1254)+1,"")</f>
        <v>#REF!</v>
      </c>
      <c r="AH1255" s="3"/>
    </row>
    <row r="1256" spans="2:34" ht="20.100000000000001" customHeight="1" x14ac:dyDescent="0.2">
      <c r="B1256" s="38"/>
      <c r="C1256" s="27"/>
      <c r="D1256" s="28"/>
      <c r="E1256" s="25"/>
      <c r="F1256" s="25"/>
      <c r="G1256" s="37"/>
      <c r="H1256" s="80" t="str">
        <f t="shared" si="19"/>
        <v/>
      </c>
      <c r="N1256" s="5" t="e">
        <f>IF(AND(B1256=#REF!,C1256=#REF!),LOOKUP(9.99999999999999E+307,$N$2:N1255)+1,"")</f>
        <v>#REF!</v>
      </c>
      <c r="AH1256" s="3"/>
    </row>
    <row r="1257" spans="2:34" ht="20.100000000000001" customHeight="1" x14ac:dyDescent="0.2">
      <c r="B1257" s="38"/>
      <c r="C1257" s="27"/>
      <c r="D1257" s="28"/>
      <c r="E1257" s="25"/>
      <c r="F1257" s="25"/>
      <c r="G1257" s="37"/>
      <c r="H1257" s="80" t="str">
        <f t="shared" si="19"/>
        <v/>
      </c>
      <c r="N1257" s="5" t="e">
        <f>IF(AND(B1257=#REF!,C1257=#REF!),LOOKUP(9.99999999999999E+307,$N$2:N1256)+1,"")</f>
        <v>#REF!</v>
      </c>
      <c r="AH1257" s="3"/>
    </row>
    <row r="1258" spans="2:34" ht="20.100000000000001" customHeight="1" x14ac:dyDescent="0.2">
      <c r="B1258" s="38"/>
      <c r="C1258" s="27"/>
      <c r="D1258" s="28"/>
      <c r="E1258" s="25"/>
      <c r="F1258" s="25"/>
      <c r="G1258" s="37"/>
      <c r="H1258" s="80" t="str">
        <f t="shared" si="19"/>
        <v/>
      </c>
      <c r="N1258" s="5" t="e">
        <f>IF(AND(B1258=#REF!,C1258=#REF!),LOOKUP(9.99999999999999E+307,$N$2:N1257)+1,"")</f>
        <v>#REF!</v>
      </c>
      <c r="AH1258" s="3"/>
    </row>
    <row r="1259" spans="2:34" ht="20.100000000000001" customHeight="1" x14ac:dyDescent="0.2">
      <c r="B1259" s="38"/>
      <c r="C1259" s="27"/>
      <c r="D1259" s="28"/>
      <c r="E1259" s="25"/>
      <c r="F1259" s="25"/>
      <c r="G1259" s="37"/>
      <c r="H1259" s="80" t="str">
        <f t="shared" si="19"/>
        <v/>
      </c>
      <c r="N1259" s="5" t="e">
        <f>IF(AND(B1259=#REF!,C1259=#REF!),LOOKUP(9.99999999999999E+307,$N$2:N1258)+1,"")</f>
        <v>#REF!</v>
      </c>
      <c r="AH1259" s="3"/>
    </row>
    <row r="1260" spans="2:34" ht="20.100000000000001" customHeight="1" x14ac:dyDescent="0.2">
      <c r="B1260" s="38"/>
      <c r="C1260" s="27"/>
      <c r="D1260" s="28"/>
      <c r="E1260" s="25"/>
      <c r="F1260" s="25"/>
      <c r="G1260" s="37"/>
      <c r="H1260" s="80" t="str">
        <f t="shared" si="19"/>
        <v/>
      </c>
      <c r="N1260" s="5" t="e">
        <f>IF(AND(B1260=#REF!,C1260=#REF!),LOOKUP(9.99999999999999E+307,$N$2:N1259)+1,"")</f>
        <v>#REF!</v>
      </c>
      <c r="AH1260" s="3"/>
    </row>
    <row r="1261" spans="2:34" ht="20.100000000000001" customHeight="1" x14ac:dyDescent="0.2">
      <c r="B1261" s="38"/>
      <c r="C1261" s="27"/>
      <c r="D1261" s="28"/>
      <c r="E1261" s="25"/>
      <c r="F1261" s="25"/>
      <c r="G1261" s="37"/>
      <c r="H1261" s="80" t="str">
        <f t="shared" si="19"/>
        <v/>
      </c>
      <c r="N1261" s="5" t="e">
        <f>IF(AND(B1261=#REF!,C1261=#REF!),LOOKUP(9.99999999999999E+307,$N$2:N1260)+1,"")</f>
        <v>#REF!</v>
      </c>
      <c r="AH1261" s="3"/>
    </row>
    <row r="1262" spans="2:34" ht="20.100000000000001" customHeight="1" x14ac:dyDescent="0.2">
      <c r="B1262" s="38"/>
      <c r="C1262" s="27"/>
      <c r="D1262" s="28"/>
      <c r="E1262" s="25"/>
      <c r="F1262" s="25"/>
      <c r="G1262" s="37"/>
      <c r="H1262" s="80" t="str">
        <f t="shared" si="19"/>
        <v/>
      </c>
      <c r="N1262" s="5" t="e">
        <f>IF(AND(B1262=#REF!,C1262=#REF!),LOOKUP(9.99999999999999E+307,$N$2:N1261)+1,"")</f>
        <v>#REF!</v>
      </c>
      <c r="AH1262" s="3"/>
    </row>
    <row r="1263" spans="2:34" ht="20.100000000000001" customHeight="1" x14ac:dyDescent="0.2">
      <c r="B1263" s="38"/>
      <c r="C1263" s="27"/>
      <c r="D1263" s="28"/>
      <c r="E1263" s="25"/>
      <c r="F1263" s="25"/>
      <c r="G1263" s="37"/>
      <c r="H1263" s="80" t="str">
        <f t="shared" si="19"/>
        <v/>
      </c>
      <c r="N1263" s="5" t="e">
        <f>IF(AND(B1263=#REF!,C1263=#REF!),LOOKUP(9.99999999999999E+307,$N$2:N1262)+1,"")</f>
        <v>#REF!</v>
      </c>
      <c r="AH1263" s="3"/>
    </row>
    <row r="1264" spans="2:34" ht="20.100000000000001" customHeight="1" x14ac:dyDescent="0.2">
      <c r="B1264" s="38"/>
      <c r="C1264" s="27"/>
      <c r="D1264" s="28"/>
      <c r="E1264" s="25"/>
      <c r="F1264" s="25"/>
      <c r="G1264" s="37"/>
      <c r="H1264" s="80" t="str">
        <f t="shared" si="19"/>
        <v/>
      </c>
      <c r="N1264" s="5" t="e">
        <f>IF(AND(B1264=#REF!,C1264=#REF!),LOOKUP(9.99999999999999E+307,$N$2:N1263)+1,"")</f>
        <v>#REF!</v>
      </c>
      <c r="AH1264" s="3"/>
    </row>
    <row r="1265" spans="2:34" ht="20.100000000000001" customHeight="1" x14ac:dyDescent="0.2">
      <c r="B1265" s="38"/>
      <c r="C1265" s="27"/>
      <c r="D1265" s="28"/>
      <c r="E1265" s="25"/>
      <c r="F1265" s="25"/>
      <c r="G1265" s="37"/>
      <c r="H1265" s="80" t="str">
        <f t="shared" si="19"/>
        <v/>
      </c>
      <c r="N1265" s="5" t="e">
        <f>IF(AND(B1265=#REF!,C1265=#REF!),LOOKUP(9.99999999999999E+307,$N$2:N1264)+1,"")</f>
        <v>#REF!</v>
      </c>
      <c r="AH1265" s="3"/>
    </row>
    <row r="1266" spans="2:34" ht="20.100000000000001" customHeight="1" x14ac:dyDescent="0.2">
      <c r="B1266" s="38"/>
      <c r="C1266" s="27"/>
      <c r="D1266" s="28"/>
      <c r="E1266" s="25"/>
      <c r="F1266" s="25"/>
      <c r="G1266" s="37"/>
      <c r="H1266" s="80" t="str">
        <f t="shared" si="19"/>
        <v/>
      </c>
      <c r="N1266" s="5" t="e">
        <f>IF(AND(B1266=#REF!,C1266=#REF!),LOOKUP(9.99999999999999E+307,$N$2:N1265)+1,"")</f>
        <v>#REF!</v>
      </c>
      <c r="AH1266" s="3"/>
    </row>
    <row r="1267" spans="2:34" ht="20.100000000000001" customHeight="1" x14ac:dyDescent="0.2">
      <c r="B1267" s="38"/>
      <c r="C1267" s="27"/>
      <c r="D1267" s="28"/>
      <c r="E1267" s="25"/>
      <c r="F1267" s="25"/>
      <c r="G1267" s="37"/>
      <c r="H1267" s="80" t="str">
        <f t="shared" si="19"/>
        <v/>
      </c>
      <c r="N1267" s="5" t="e">
        <f>IF(AND(B1267=#REF!,C1267=#REF!),LOOKUP(9.99999999999999E+307,$N$2:N1266)+1,"")</f>
        <v>#REF!</v>
      </c>
      <c r="AH1267" s="3"/>
    </row>
    <row r="1268" spans="2:34" ht="20.100000000000001" customHeight="1" x14ac:dyDescent="0.2">
      <c r="B1268" s="38"/>
      <c r="C1268" s="27"/>
      <c r="D1268" s="28"/>
      <c r="E1268" s="25"/>
      <c r="F1268" s="25"/>
      <c r="G1268" s="37"/>
      <c r="H1268" s="80" t="str">
        <f t="shared" si="19"/>
        <v/>
      </c>
      <c r="N1268" s="5" t="e">
        <f>IF(AND(B1268=#REF!,C1268=#REF!),LOOKUP(9.99999999999999E+307,$N$2:N1267)+1,"")</f>
        <v>#REF!</v>
      </c>
      <c r="AH1268" s="3"/>
    </row>
    <row r="1269" spans="2:34" ht="20.100000000000001" customHeight="1" x14ac:dyDescent="0.2">
      <c r="B1269" s="38"/>
      <c r="C1269" s="27"/>
      <c r="D1269" s="28"/>
      <c r="E1269" s="25"/>
      <c r="F1269" s="25"/>
      <c r="G1269" s="37"/>
      <c r="H1269" s="80" t="str">
        <f t="shared" si="19"/>
        <v/>
      </c>
      <c r="N1269" s="5" t="e">
        <f>IF(AND(B1269=#REF!,C1269=#REF!),LOOKUP(9.99999999999999E+307,$N$2:N1268)+1,"")</f>
        <v>#REF!</v>
      </c>
      <c r="AH1269" s="3"/>
    </row>
    <row r="1270" spans="2:34" ht="20.100000000000001" customHeight="1" x14ac:dyDescent="0.2">
      <c r="B1270" s="38"/>
      <c r="C1270" s="27"/>
      <c r="D1270" s="28"/>
      <c r="E1270" s="25"/>
      <c r="F1270" s="25"/>
      <c r="G1270" s="37"/>
      <c r="H1270" s="80" t="str">
        <f t="shared" si="19"/>
        <v/>
      </c>
      <c r="N1270" s="5" t="e">
        <f>IF(AND(B1270=#REF!,C1270=#REF!),LOOKUP(9.99999999999999E+307,$N$2:N1269)+1,"")</f>
        <v>#REF!</v>
      </c>
      <c r="AH1270" s="3"/>
    </row>
    <row r="1271" spans="2:34" ht="20.100000000000001" customHeight="1" x14ac:dyDescent="0.2">
      <c r="B1271" s="38"/>
      <c r="C1271" s="27"/>
      <c r="D1271" s="28"/>
      <c r="E1271" s="25"/>
      <c r="F1271" s="25"/>
      <c r="G1271" s="37"/>
      <c r="H1271" s="80" t="str">
        <f t="shared" si="19"/>
        <v/>
      </c>
      <c r="N1271" s="5" t="e">
        <f>IF(AND(B1271=#REF!,C1271=#REF!),LOOKUP(9.99999999999999E+307,$N$2:N1270)+1,"")</f>
        <v>#REF!</v>
      </c>
      <c r="AH1271" s="3"/>
    </row>
    <row r="1272" spans="2:34" ht="20.100000000000001" customHeight="1" x14ac:dyDescent="0.2">
      <c r="B1272" s="38"/>
      <c r="C1272" s="27"/>
      <c r="D1272" s="28"/>
      <c r="E1272" s="25"/>
      <c r="F1272" s="25"/>
      <c r="G1272" s="37"/>
      <c r="H1272" s="80" t="str">
        <f t="shared" si="19"/>
        <v/>
      </c>
      <c r="N1272" s="5" t="e">
        <f>IF(AND(B1272=#REF!,C1272=#REF!),LOOKUP(9.99999999999999E+307,$N$2:N1271)+1,"")</f>
        <v>#REF!</v>
      </c>
      <c r="AH1272" s="3"/>
    </row>
    <row r="1273" spans="2:34" ht="20.100000000000001" customHeight="1" x14ac:dyDescent="0.2">
      <c r="B1273" s="38"/>
      <c r="C1273" s="27"/>
      <c r="D1273" s="28"/>
      <c r="E1273" s="25"/>
      <c r="F1273" s="25"/>
      <c r="G1273" s="37"/>
      <c r="H1273" s="80" t="str">
        <f t="shared" si="19"/>
        <v/>
      </c>
      <c r="N1273" s="5" t="e">
        <f>IF(AND(B1273=#REF!,C1273=#REF!),LOOKUP(9.99999999999999E+307,$N$2:N1272)+1,"")</f>
        <v>#REF!</v>
      </c>
      <c r="AH1273" s="3"/>
    </row>
    <row r="1274" spans="2:34" ht="20.100000000000001" customHeight="1" x14ac:dyDescent="0.2">
      <c r="B1274" s="38"/>
      <c r="C1274" s="27"/>
      <c r="D1274" s="28"/>
      <c r="E1274" s="25"/>
      <c r="F1274" s="25"/>
      <c r="G1274" s="37"/>
      <c r="H1274" s="80" t="str">
        <f t="shared" si="19"/>
        <v/>
      </c>
      <c r="N1274" s="5" t="e">
        <f>IF(AND(B1274=#REF!,C1274=#REF!),LOOKUP(9.99999999999999E+307,$N$2:N1273)+1,"")</f>
        <v>#REF!</v>
      </c>
      <c r="AH1274" s="3"/>
    </row>
    <row r="1275" spans="2:34" ht="20.100000000000001" customHeight="1" x14ac:dyDescent="0.2">
      <c r="B1275" s="38"/>
      <c r="C1275" s="27"/>
      <c r="D1275" s="28"/>
      <c r="E1275" s="25"/>
      <c r="F1275" s="25"/>
      <c r="G1275" s="37"/>
      <c r="H1275" s="80" t="str">
        <f t="shared" si="19"/>
        <v/>
      </c>
      <c r="N1275" s="5" t="e">
        <f>IF(AND(B1275=#REF!,C1275=#REF!),LOOKUP(9.99999999999999E+307,$N$2:N1274)+1,"")</f>
        <v>#REF!</v>
      </c>
      <c r="AH1275" s="3"/>
    </row>
    <row r="1276" spans="2:34" ht="20.100000000000001" customHeight="1" x14ac:dyDescent="0.2">
      <c r="B1276" s="38"/>
      <c r="C1276" s="27"/>
      <c r="D1276" s="28"/>
      <c r="E1276" s="25"/>
      <c r="F1276" s="25"/>
      <c r="G1276" s="37"/>
      <c r="H1276" s="80" t="str">
        <f t="shared" si="19"/>
        <v/>
      </c>
      <c r="N1276" s="5" t="e">
        <f>IF(AND(B1276=#REF!,C1276=#REF!),LOOKUP(9.99999999999999E+307,$N$2:N1275)+1,"")</f>
        <v>#REF!</v>
      </c>
      <c r="AH1276" s="3"/>
    </row>
    <row r="1277" spans="2:34" ht="20.100000000000001" customHeight="1" x14ac:dyDescent="0.2">
      <c r="B1277" s="38"/>
      <c r="C1277" s="27"/>
      <c r="D1277" s="28"/>
      <c r="E1277" s="25"/>
      <c r="F1277" s="25"/>
      <c r="G1277" s="37"/>
      <c r="H1277" s="80" t="str">
        <f t="shared" si="19"/>
        <v/>
      </c>
      <c r="N1277" s="5" t="e">
        <f>IF(AND(B1277=#REF!,C1277=#REF!),LOOKUP(9.99999999999999E+307,$N$2:N1276)+1,"")</f>
        <v>#REF!</v>
      </c>
      <c r="AH1277" s="3"/>
    </row>
    <row r="1278" spans="2:34" ht="20.100000000000001" customHeight="1" x14ac:dyDescent="0.2">
      <c r="B1278" s="38"/>
      <c r="C1278" s="27"/>
      <c r="D1278" s="28"/>
      <c r="E1278" s="25"/>
      <c r="F1278" s="25"/>
      <c r="G1278" s="37"/>
      <c r="H1278" s="80" t="str">
        <f t="shared" si="19"/>
        <v/>
      </c>
      <c r="N1278" s="5" t="e">
        <f>IF(AND(B1278=#REF!,C1278=#REF!),LOOKUP(9.99999999999999E+307,$N$2:N1277)+1,"")</f>
        <v>#REF!</v>
      </c>
      <c r="AH1278" s="3"/>
    </row>
    <row r="1279" spans="2:34" ht="20.100000000000001" customHeight="1" x14ac:dyDescent="0.2">
      <c r="B1279" s="38"/>
      <c r="C1279" s="27"/>
      <c r="D1279" s="28"/>
      <c r="E1279" s="25"/>
      <c r="F1279" s="25"/>
      <c r="G1279" s="37"/>
      <c r="H1279" s="80" t="str">
        <f t="shared" si="19"/>
        <v/>
      </c>
      <c r="N1279" s="5" t="e">
        <f>IF(AND(B1279=#REF!,C1279=#REF!),LOOKUP(9.99999999999999E+307,$N$2:N1278)+1,"")</f>
        <v>#REF!</v>
      </c>
      <c r="AH1279" s="3"/>
    </row>
    <row r="1280" spans="2:34" ht="20.100000000000001" customHeight="1" x14ac:dyDescent="0.2">
      <c r="B1280" s="38"/>
      <c r="C1280" s="27"/>
      <c r="D1280" s="28"/>
      <c r="E1280" s="25"/>
      <c r="F1280" s="25"/>
      <c r="G1280" s="37"/>
      <c r="H1280" s="80" t="str">
        <f t="shared" si="19"/>
        <v/>
      </c>
      <c r="N1280" s="5" t="e">
        <f>IF(AND(B1280=#REF!,C1280=#REF!),LOOKUP(9.99999999999999E+307,$N$2:N1279)+1,"")</f>
        <v>#REF!</v>
      </c>
      <c r="AH1280" s="3"/>
    </row>
    <row r="1281" spans="2:34" ht="20.100000000000001" customHeight="1" x14ac:dyDescent="0.2">
      <c r="B1281" s="38"/>
      <c r="C1281" s="27"/>
      <c r="D1281" s="28"/>
      <c r="E1281" s="25"/>
      <c r="F1281" s="25"/>
      <c r="G1281" s="37"/>
      <c r="H1281" s="80" t="str">
        <f t="shared" si="19"/>
        <v/>
      </c>
      <c r="N1281" s="5" t="e">
        <f>IF(AND(B1281=#REF!,C1281=#REF!),LOOKUP(9.99999999999999E+307,$N$2:N1280)+1,"")</f>
        <v>#REF!</v>
      </c>
      <c r="AH1281" s="3"/>
    </row>
    <row r="1282" spans="2:34" ht="20.100000000000001" customHeight="1" x14ac:dyDescent="0.2">
      <c r="B1282" s="38"/>
      <c r="C1282" s="27"/>
      <c r="D1282" s="28"/>
      <c r="E1282" s="25"/>
      <c r="F1282" s="25"/>
      <c r="G1282" s="37"/>
      <c r="H1282" s="80" t="str">
        <f t="shared" si="19"/>
        <v/>
      </c>
      <c r="N1282" s="5" t="e">
        <f>IF(AND(B1282=#REF!,C1282=#REF!),LOOKUP(9.99999999999999E+307,$N$2:N1281)+1,"")</f>
        <v>#REF!</v>
      </c>
      <c r="AH1282" s="3"/>
    </row>
    <row r="1283" spans="2:34" ht="20.100000000000001" customHeight="1" x14ac:dyDescent="0.2">
      <c r="B1283" s="38"/>
      <c r="C1283" s="27"/>
      <c r="D1283" s="28"/>
      <c r="E1283" s="25"/>
      <c r="F1283" s="25"/>
      <c r="G1283" s="37"/>
      <c r="H1283" s="80" t="str">
        <f t="shared" si="19"/>
        <v/>
      </c>
      <c r="N1283" s="5" t="e">
        <f>IF(AND(B1283=#REF!,C1283=#REF!),LOOKUP(9.99999999999999E+307,$N$2:N1282)+1,"")</f>
        <v>#REF!</v>
      </c>
      <c r="AH1283" s="3"/>
    </row>
    <row r="1284" spans="2:34" ht="20.100000000000001" customHeight="1" x14ac:dyDescent="0.2">
      <c r="B1284" s="38"/>
      <c r="C1284" s="27"/>
      <c r="D1284" s="28"/>
      <c r="E1284" s="25"/>
      <c r="F1284" s="25"/>
      <c r="G1284" s="37"/>
      <c r="H1284" s="80" t="str">
        <f t="shared" ref="H1284:H1347" si="20">IF(E1284="","",IF(E1284="เด็กชาย","M",IF(E1284="นาย","M","W")))</f>
        <v/>
      </c>
      <c r="N1284" s="5" t="e">
        <f>IF(AND(B1284=#REF!,C1284=#REF!),LOOKUP(9.99999999999999E+307,$N$2:N1283)+1,"")</f>
        <v>#REF!</v>
      </c>
      <c r="AH1284" s="3"/>
    </row>
    <row r="1285" spans="2:34" ht="20.100000000000001" customHeight="1" x14ac:dyDescent="0.2">
      <c r="B1285" s="38"/>
      <c r="C1285" s="27"/>
      <c r="D1285" s="28"/>
      <c r="E1285" s="25"/>
      <c r="F1285" s="25"/>
      <c r="G1285" s="37"/>
      <c r="H1285" s="80" t="str">
        <f t="shared" si="20"/>
        <v/>
      </c>
      <c r="N1285" s="5" t="e">
        <f>IF(AND(B1285=#REF!,C1285=#REF!),LOOKUP(9.99999999999999E+307,$N$2:N1284)+1,"")</f>
        <v>#REF!</v>
      </c>
      <c r="AH1285" s="3"/>
    </row>
    <row r="1286" spans="2:34" ht="20.100000000000001" customHeight="1" x14ac:dyDescent="0.2">
      <c r="B1286" s="38"/>
      <c r="C1286" s="27"/>
      <c r="D1286" s="28"/>
      <c r="E1286" s="25"/>
      <c r="F1286" s="25"/>
      <c r="G1286" s="37"/>
      <c r="H1286" s="80" t="str">
        <f t="shared" si="20"/>
        <v/>
      </c>
      <c r="N1286" s="5" t="e">
        <f>IF(AND(B1286=#REF!,C1286=#REF!),LOOKUP(9.99999999999999E+307,$N$2:N1285)+1,"")</f>
        <v>#REF!</v>
      </c>
      <c r="AH1286" s="3"/>
    </row>
    <row r="1287" spans="2:34" ht="20.100000000000001" customHeight="1" x14ac:dyDescent="0.2">
      <c r="B1287" s="38"/>
      <c r="C1287" s="27"/>
      <c r="D1287" s="28"/>
      <c r="E1287" s="25"/>
      <c r="F1287" s="25"/>
      <c r="G1287" s="37"/>
      <c r="H1287" s="80" t="str">
        <f t="shared" si="20"/>
        <v/>
      </c>
      <c r="N1287" s="5" t="e">
        <f>IF(AND(B1287=#REF!,C1287=#REF!),LOOKUP(9.99999999999999E+307,$N$2:N1286)+1,"")</f>
        <v>#REF!</v>
      </c>
      <c r="AH1287" s="3"/>
    </row>
    <row r="1288" spans="2:34" ht="20.100000000000001" customHeight="1" x14ac:dyDescent="0.2">
      <c r="B1288" s="38"/>
      <c r="C1288" s="27"/>
      <c r="D1288" s="28"/>
      <c r="E1288" s="25"/>
      <c r="F1288" s="25"/>
      <c r="G1288" s="37"/>
      <c r="H1288" s="80" t="str">
        <f t="shared" si="20"/>
        <v/>
      </c>
      <c r="N1288" s="5" t="e">
        <f>IF(AND(B1288=#REF!,C1288=#REF!),LOOKUP(9.99999999999999E+307,$N$2:N1287)+1,"")</f>
        <v>#REF!</v>
      </c>
      <c r="AH1288" s="3"/>
    </row>
    <row r="1289" spans="2:34" ht="20.100000000000001" customHeight="1" x14ac:dyDescent="0.2">
      <c r="B1289" s="38"/>
      <c r="C1289" s="27"/>
      <c r="D1289" s="28"/>
      <c r="E1289" s="25"/>
      <c r="F1289" s="25"/>
      <c r="G1289" s="37"/>
      <c r="H1289" s="80" t="str">
        <f t="shared" si="20"/>
        <v/>
      </c>
      <c r="N1289" s="5" t="e">
        <f>IF(AND(B1289=#REF!,C1289=#REF!),LOOKUP(9.99999999999999E+307,$N$2:N1288)+1,"")</f>
        <v>#REF!</v>
      </c>
      <c r="AH1289" s="3"/>
    </row>
    <row r="1290" spans="2:34" ht="20.100000000000001" customHeight="1" x14ac:dyDescent="0.2">
      <c r="B1290" s="38"/>
      <c r="C1290" s="27"/>
      <c r="D1290" s="28"/>
      <c r="E1290" s="25"/>
      <c r="F1290" s="25"/>
      <c r="G1290" s="37"/>
      <c r="H1290" s="80" t="str">
        <f t="shared" si="20"/>
        <v/>
      </c>
      <c r="N1290" s="5" t="e">
        <f>IF(AND(B1290=#REF!,C1290=#REF!),LOOKUP(9.99999999999999E+307,$N$2:N1289)+1,"")</f>
        <v>#REF!</v>
      </c>
      <c r="AH1290" s="3"/>
    </row>
    <row r="1291" spans="2:34" ht="20.100000000000001" customHeight="1" x14ac:dyDescent="0.2">
      <c r="B1291" s="38"/>
      <c r="C1291" s="27"/>
      <c r="D1291" s="28"/>
      <c r="E1291" s="25"/>
      <c r="F1291" s="25"/>
      <c r="G1291" s="37"/>
      <c r="H1291" s="80" t="str">
        <f t="shared" si="20"/>
        <v/>
      </c>
      <c r="N1291" s="5" t="e">
        <f>IF(AND(B1291=#REF!,C1291=#REF!),LOOKUP(9.99999999999999E+307,$N$2:N1290)+1,"")</f>
        <v>#REF!</v>
      </c>
      <c r="AH1291" s="3"/>
    </row>
    <row r="1292" spans="2:34" ht="20.100000000000001" customHeight="1" x14ac:dyDescent="0.2">
      <c r="B1292" s="38"/>
      <c r="C1292" s="27"/>
      <c r="D1292" s="28"/>
      <c r="E1292" s="25"/>
      <c r="F1292" s="25"/>
      <c r="G1292" s="37"/>
      <c r="H1292" s="80" t="str">
        <f t="shared" si="20"/>
        <v/>
      </c>
      <c r="N1292" s="5" t="e">
        <f>IF(AND(B1292=#REF!,C1292=#REF!),LOOKUP(9.99999999999999E+307,$N$2:N1291)+1,"")</f>
        <v>#REF!</v>
      </c>
      <c r="AH1292" s="3"/>
    </row>
    <row r="1293" spans="2:34" ht="20.100000000000001" customHeight="1" x14ac:dyDescent="0.2">
      <c r="B1293" s="38"/>
      <c r="C1293" s="27"/>
      <c r="D1293" s="28"/>
      <c r="E1293" s="25"/>
      <c r="F1293" s="25"/>
      <c r="G1293" s="37"/>
      <c r="H1293" s="80" t="str">
        <f t="shared" si="20"/>
        <v/>
      </c>
      <c r="N1293" s="5" t="e">
        <f>IF(AND(B1293=#REF!,C1293=#REF!),LOOKUP(9.99999999999999E+307,$N$2:N1292)+1,"")</f>
        <v>#REF!</v>
      </c>
      <c r="AH1293" s="3"/>
    </row>
    <row r="1294" spans="2:34" ht="20.100000000000001" customHeight="1" x14ac:dyDescent="0.2">
      <c r="B1294" s="38"/>
      <c r="C1294" s="27"/>
      <c r="D1294" s="28"/>
      <c r="E1294" s="25"/>
      <c r="F1294" s="25"/>
      <c r="G1294" s="37"/>
      <c r="H1294" s="80" t="str">
        <f t="shared" si="20"/>
        <v/>
      </c>
      <c r="N1294" s="5" t="e">
        <f>IF(AND(B1294=#REF!,C1294=#REF!),LOOKUP(9.99999999999999E+307,$N$2:N1293)+1,"")</f>
        <v>#REF!</v>
      </c>
      <c r="AH1294" s="3"/>
    </row>
    <row r="1295" spans="2:34" ht="20.100000000000001" customHeight="1" x14ac:dyDescent="0.2">
      <c r="B1295" s="38"/>
      <c r="C1295" s="27"/>
      <c r="D1295" s="28"/>
      <c r="E1295" s="25"/>
      <c r="F1295" s="25"/>
      <c r="G1295" s="37"/>
      <c r="H1295" s="80" t="str">
        <f t="shared" si="20"/>
        <v/>
      </c>
      <c r="N1295" s="5" t="e">
        <f>IF(AND(B1295=#REF!,C1295=#REF!),LOOKUP(9.99999999999999E+307,$N$2:N1294)+1,"")</f>
        <v>#REF!</v>
      </c>
      <c r="AH1295" s="3"/>
    </row>
    <row r="1296" spans="2:34" ht="20.100000000000001" customHeight="1" x14ac:dyDescent="0.2">
      <c r="B1296" s="38"/>
      <c r="C1296" s="27"/>
      <c r="D1296" s="28"/>
      <c r="E1296" s="25"/>
      <c r="F1296" s="25"/>
      <c r="G1296" s="37"/>
      <c r="H1296" s="80" t="str">
        <f t="shared" si="20"/>
        <v/>
      </c>
      <c r="N1296" s="5" t="e">
        <f>IF(AND(B1296=#REF!,C1296=#REF!),LOOKUP(9.99999999999999E+307,$N$2:N1295)+1,"")</f>
        <v>#REF!</v>
      </c>
      <c r="AH1296" s="3"/>
    </row>
    <row r="1297" spans="2:34" ht="20.100000000000001" customHeight="1" x14ac:dyDescent="0.2">
      <c r="B1297" s="38"/>
      <c r="C1297" s="27"/>
      <c r="D1297" s="28"/>
      <c r="E1297" s="25"/>
      <c r="F1297" s="25"/>
      <c r="G1297" s="37"/>
      <c r="H1297" s="80" t="str">
        <f t="shared" si="20"/>
        <v/>
      </c>
      <c r="N1297" s="5" t="e">
        <f>IF(AND(B1297=#REF!,C1297=#REF!),LOOKUP(9.99999999999999E+307,$N$2:N1296)+1,"")</f>
        <v>#REF!</v>
      </c>
      <c r="AH1297" s="3"/>
    </row>
    <row r="1298" spans="2:34" ht="20.100000000000001" customHeight="1" x14ac:dyDescent="0.2">
      <c r="B1298" s="38"/>
      <c r="C1298" s="27"/>
      <c r="D1298" s="28"/>
      <c r="E1298" s="25"/>
      <c r="F1298" s="25"/>
      <c r="G1298" s="37"/>
      <c r="H1298" s="80" t="str">
        <f t="shared" si="20"/>
        <v/>
      </c>
      <c r="N1298" s="5" t="e">
        <f>IF(AND(B1298=#REF!,C1298=#REF!),LOOKUP(9.99999999999999E+307,$N$2:N1297)+1,"")</f>
        <v>#REF!</v>
      </c>
      <c r="AH1298" s="3"/>
    </row>
    <row r="1299" spans="2:34" ht="20.100000000000001" customHeight="1" x14ac:dyDescent="0.2">
      <c r="B1299" s="38"/>
      <c r="C1299" s="27"/>
      <c r="D1299" s="28"/>
      <c r="E1299" s="25"/>
      <c r="F1299" s="25"/>
      <c r="G1299" s="37"/>
      <c r="H1299" s="80" t="str">
        <f t="shared" si="20"/>
        <v/>
      </c>
      <c r="N1299" s="5" t="e">
        <f>IF(AND(B1299=#REF!,C1299=#REF!),LOOKUP(9.99999999999999E+307,$N$2:N1298)+1,"")</f>
        <v>#REF!</v>
      </c>
      <c r="AH1299" s="3"/>
    </row>
    <row r="1300" spans="2:34" ht="20.100000000000001" customHeight="1" x14ac:dyDescent="0.2">
      <c r="B1300" s="38"/>
      <c r="C1300" s="27"/>
      <c r="D1300" s="28"/>
      <c r="E1300" s="25"/>
      <c r="F1300" s="25"/>
      <c r="G1300" s="37"/>
      <c r="H1300" s="80" t="str">
        <f t="shared" si="20"/>
        <v/>
      </c>
      <c r="N1300" s="5" t="e">
        <f>IF(AND(B1300=#REF!,C1300=#REF!),LOOKUP(9.99999999999999E+307,$N$2:N1299)+1,"")</f>
        <v>#REF!</v>
      </c>
      <c r="AH1300" s="3"/>
    </row>
    <row r="1301" spans="2:34" ht="20.100000000000001" customHeight="1" x14ac:dyDescent="0.2">
      <c r="B1301" s="38"/>
      <c r="C1301" s="27"/>
      <c r="D1301" s="28"/>
      <c r="E1301" s="25"/>
      <c r="F1301" s="25"/>
      <c r="G1301" s="37"/>
      <c r="H1301" s="80" t="str">
        <f t="shared" si="20"/>
        <v/>
      </c>
      <c r="N1301" s="5" t="e">
        <f>IF(AND(B1301=#REF!,C1301=#REF!),LOOKUP(9.99999999999999E+307,$N$2:N1300)+1,"")</f>
        <v>#REF!</v>
      </c>
      <c r="AH1301" s="3"/>
    </row>
    <row r="1302" spans="2:34" ht="20.100000000000001" customHeight="1" x14ac:dyDescent="0.2">
      <c r="B1302" s="38"/>
      <c r="C1302" s="27"/>
      <c r="D1302" s="28"/>
      <c r="E1302" s="25"/>
      <c r="F1302" s="25"/>
      <c r="G1302" s="37"/>
      <c r="H1302" s="80" t="str">
        <f t="shared" si="20"/>
        <v/>
      </c>
      <c r="N1302" s="5" t="e">
        <f>IF(AND(B1302=#REF!,C1302=#REF!),LOOKUP(9.99999999999999E+307,$N$2:N1301)+1,"")</f>
        <v>#REF!</v>
      </c>
      <c r="AH1302" s="3"/>
    </row>
    <row r="1303" spans="2:34" ht="20.100000000000001" customHeight="1" x14ac:dyDescent="0.2">
      <c r="B1303" s="38"/>
      <c r="C1303" s="27"/>
      <c r="D1303" s="28"/>
      <c r="E1303" s="25"/>
      <c r="F1303" s="25"/>
      <c r="G1303" s="37"/>
      <c r="H1303" s="80" t="str">
        <f t="shared" si="20"/>
        <v/>
      </c>
      <c r="N1303" s="5" t="e">
        <f>IF(AND(B1303=#REF!,C1303=#REF!),LOOKUP(9.99999999999999E+307,$N$2:N1302)+1,"")</f>
        <v>#REF!</v>
      </c>
      <c r="AH1303" s="3"/>
    </row>
    <row r="1304" spans="2:34" ht="20.100000000000001" customHeight="1" x14ac:dyDescent="0.2">
      <c r="B1304" s="38"/>
      <c r="C1304" s="27"/>
      <c r="D1304" s="28"/>
      <c r="E1304" s="25"/>
      <c r="F1304" s="25"/>
      <c r="G1304" s="37"/>
      <c r="H1304" s="80" t="str">
        <f t="shared" si="20"/>
        <v/>
      </c>
      <c r="N1304" s="5" t="e">
        <f>IF(AND(B1304=#REF!,C1304=#REF!),LOOKUP(9.99999999999999E+307,$N$2:N1303)+1,"")</f>
        <v>#REF!</v>
      </c>
      <c r="AH1304" s="3"/>
    </row>
    <row r="1305" spans="2:34" ht="20.100000000000001" customHeight="1" x14ac:dyDescent="0.2">
      <c r="B1305" s="38"/>
      <c r="C1305" s="27"/>
      <c r="D1305" s="28"/>
      <c r="E1305" s="25"/>
      <c r="F1305" s="25"/>
      <c r="G1305" s="37"/>
      <c r="H1305" s="80" t="str">
        <f t="shared" si="20"/>
        <v/>
      </c>
      <c r="N1305" s="5" t="e">
        <f>IF(AND(B1305=#REF!,C1305=#REF!),LOOKUP(9.99999999999999E+307,$N$2:N1304)+1,"")</f>
        <v>#REF!</v>
      </c>
      <c r="AH1305" s="3"/>
    </row>
    <row r="1306" spans="2:34" ht="20.100000000000001" customHeight="1" x14ac:dyDescent="0.2">
      <c r="B1306" s="38"/>
      <c r="C1306" s="27"/>
      <c r="D1306" s="28"/>
      <c r="E1306" s="25"/>
      <c r="F1306" s="25"/>
      <c r="G1306" s="37"/>
      <c r="H1306" s="80" t="str">
        <f t="shared" si="20"/>
        <v/>
      </c>
      <c r="N1306" s="5" t="e">
        <f>IF(AND(B1306=#REF!,C1306=#REF!),LOOKUP(9.99999999999999E+307,$N$2:N1305)+1,"")</f>
        <v>#REF!</v>
      </c>
      <c r="AH1306" s="3"/>
    </row>
    <row r="1307" spans="2:34" ht="20.100000000000001" customHeight="1" x14ac:dyDescent="0.2">
      <c r="B1307" s="38"/>
      <c r="C1307" s="27"/>
      <c r="D1307" s="28"/>
      <c r="E1307" s="25"/>
      <c r="F1307" s="25"/>
      <c r="G1307" s="37"/>
      <c r="H1307" s="80" t="str">
        <f t="shared" si="20"/>
        <v/>
      </c>
      <c r="N1307" s="5" t="e">
        <f>IF(AND(B1307=#REF!,C1307=#REF!),LOOKUP(9.99999999999999E+307,$N$2:N1306)+1,"")</f>
        <v>#REF!</v>
      </c>
      <c r="AH1307" s="3"/>
    </row>
    <row r="1308" spans="2:34" ht="20.100000000000001" customHeight="1" x14ac:dyDescent="0.2">
      <c r="B1308" s="38"/>
      <c r="C1308" s="27"/>
      <c r="D1308" s="28"/>
      <c r="E1308" s="25"/>
      <c r="F1308" s="25"/>
      <c r="G1308" s="37"/>
      <c r="H1308" s="80" t="str">
        <f t="shared" si="20"/>
        <v/>
      </c>
      <c r="N1308" s="5" t="e">
        <f>IF(AND(B1308=#REF!,C1308=#REF!),LOOKUP(9.99999999999999E+307,$N$2:N1307)+1,"")</f>
        <v>#REF!</v>
      </c>
      <c r="AH1308" s="3"/>
    </row>
    <row r="1309" spans="2:34" ht="20.100000000000001" customHeight="1" x14ac:dyDescent="0.2">
      <c r="B1309" s="38"/>
      <c r="C1309" s="27"/>
      <c r="D1309" s="28"/>
      <c r="E1309" s="25"/>
      <c r="F1309" s="25"/>
      <c r="G1309" s="37"/>
      <c r="H1309" s="80" t="str">
        <f t="shared" si="20"/>
        <v/>
      </c>
      <c r="N1309" s="5" t="e">
        <f>IF(AND(B1309=#REF!,C1309=#REF!),LOOKUP(9.99999999999999E+307,$N$2:N1308)+1,"")</f>
        <v>#REF!</v>
      </c>
      <c r="AH1309" s="3"/>
    </row>
    <row r="1310" spans="2:34" ht="20.100000000000001" customHeight="1" x14ac:dyDescent="0.2">
      <c r="B1310" s="38"/>
      <c r="C1310" s="27"/>
      <c r="D1310" s="28"/>
      <c r="E1310" s="25"/>
      <c r="F1310" s="25"/>
      <c r="G1310" s="37"/>
      <c r="H1310" s="80" t="str">
        <f t="shared" si="20"/>
        <v/>
      </c>
      <c r="N1310" s="5" t="e">
        <f>IF(AND(B1310=#REF!,C1310=#REF!),LOOKUP(9.99999999999999E+307,$N$2:N1309)+1,"")</f>
        <v>#REF!</v>
      </c>
      <c r="AH1310" s="3"/>
    </row>
    <row r="1311" spans="2:34" ht="20.100000000000001" customHeight="1" x14ac:dyDescent="0.2">
      <c r="B1311" s="38"/>
      <c r="C1311" s="27"/>
      <c r="D1311" s="28"/>
      <c r="E1311" s="25"/>
      <c r="F1311" s="25"/>
      <c r="G1311" s="37"/>
      <c r="H1311" s="80" t="str">
        <f t="shared" si="20"/>
        <v/>
      </c>
      <c r="N1311" s="5" t="e">
        <f>IF(AND(B1311=#REF!,C1311=#REF!),LOOKUP(9.99999999999999E+307,$N$2:N1310)+1,"")</f>
        <v>#REF!</v>
      </c>
      <c r="AH1311" s="3"/>
    </row>
    <row r="1312" spans="2:34" ht="20.100000000000001" customHeight="1" x14ac:dyDescent="0.2">
      <c r="B1312" s="38"/>
      <c r="C1312" s="27"/>
      <c r="D1312" s="28"/>
      <c r="E1312" s="25"/>
      <c r="F1312" s="25"/>
      <c r="G1312" s="37"/>
      <c r="H1312" s="80" t="str">
        <f t="shared" si="20"/>
        <v/>
      </c>
      <c r="N1312" s="5" t="e">
        <f>IF(AND(B1312=#REF!,C1312=#REF!),LOOKUP(9.99999999999999E+307,$N$2:N1311)+1,"")</f>
        <v>#REF!</v>
      </c>
      <c r="AH1312" s="3"/>
    </row>
    <row r="1313" spans="2:34" ht="20.100000000000001" customHeight="1" x14ac:dyDescent="0.2">
      <c r="B1313" s="38"/>
      <c r="C1313" s="27"/>
      <c r="D1313" s="28"/>
      <c r="E1313" s="25"/>
      <c r="F1313" s="25"/>
      <c r="G1313" s="37"/>
      <c r="H1313" s="80" t="str">
        <f t="shared" si="20"/>
        <v/>
      </c>
      <c r="N1313" s="5" t="e">
        <f>IF(AND(B1313=#REF!,C1313=#REF!),LOOKUP(9.99999999999999E+307,$N$2:N1312)+1,"")</f>
        <v>#REF!</v>
      </c>
      <c r="AH1313" s="3"/>
    </row>
    <row r="1314" spans="2:34" ht="20.100000000000001" customHeight="1" x14ac:dyDescent="0.2">
      <c r="B1314" s="38"/>
      <c r="C1314" s="27"/>
      <c r="D1314" s="28"/>
      <c r="E1314" s="25"/>
      <c r="F1314" s="25"/>
      <c r="G1314" s="37"/>
      <c r="H1314" s="80" t="str">
        <f t="shared" si="20"/>
        <v/>
      </c>
      <c r="N1314" s="5" t="e">
        <f>IF(AND(B1314=#REF!,C1314=#REF!),LOOKUP(9.99999999999999E+307,$N$2:N1313)+1,"")</f>
        <v>#REF!</v>
      </c>
      <c r="AH1314" s="3"/>
    </row>
    <row r="1315" spans="2:34" ht="20.100000000000001" customHeight="1" x14ac:dyDescent="0.2">
      <c r="B1315" s="38"/>
      <c r="C1315" s="27"/>
      <c r="D1315" s="28"/>
      <c r="E1315" s="25"/>
      <c r="F1315" s="25"/>
      <c r="G1315" s="37"/>
      <c r="H1315" s="80" t="str">
        <f t="shared" si="20"/>
        <v/>
      </c>
      <c r="N1315" s="5" t="e">
        <f>IF(AND(B1315=#REF!,C1315=#REF!),LOOKUP(9.99999999999999E+307,$N$2:N1314)+1,"")</f>
        <v>#REF!</v>
      </c>
      <c r="AH1315" s="3"/>
    </row>
    <row r="1316" spans="2:34" ht="20.100000000000001" customHeight="1" x14ac:dyDescent="0.2">
      <c r="B1316" s="38"/>
      <c r="C1316" s="27"/>
      <c r="D1316" s="28"/>
      <c r="E1316" s="25"/>
      <c r="F1316" s="25"/>
      <c r="G1316" s="37"/>
      <c r="H1316" s="80" t="str">
        <f t="shared" si="20"/>
        <v/>
      </c>
      <c r="N1316" s="5" t="e">
        <f>IF(AND(B1316=#REF!,C1316=#REF!),LOOKUP(9.99999999999999E+307,$N$2:N1315)+1,"")</f>
        <v>#REF!</v>
      </c>
      <c r="AH1316" s="3"/>
    </row>
    <row r="1317" spans="2:34" ht="20.100000000000001" customHeight="1" x14ac:dyDescent="0.2">
      <c r="B1317" s="38"/>
      <c r="C1317" s="27"/>
      <c r="D1317" s="28"/>
      <c r="E1317" s="25"/>
      <c r="F1317" s="25"/>
      <c r="G1317" s="37"/>
      <c r="H1317" s="80" t="str">
        <f t="shared" si="20"/>
        <v/>
      </c>
      <c r="N1317" s="5" t="e">
        <f>IF(AND(B1317=#REF!,C1317=#REF!),LOOKUP(9.99999999999999E+307,$N$2:N1316)+1,"")</f>
        <v>#REF!</v>
      </c>
      <c r="AH1317" s="3"/>
    </row>
    <row r="1318" spans="2:34" ht="20.100000000000001" customHeight="1" x14ac:dyDescent="0.2">
      <c r="B1318" s="38"/>
      <c r="C1318" s="27"/>
      <c r="D1318" s="28"/>
      <c r="E1318" s="25"/>
      <c r="F1318" s="25"/>
      <c r="G1318" s="37"/>
      <c r="H1318" s="80" t="str">
        <f t="shared" si="20"/>
        <v/>
      </c>
      <c r="N1318" s="5" t="e">
        <f>IF(AND(B1318=#REF!,C1318=#REF!),LOOKUP(9.99999999999999E+307,$N$2:N1317)+1,"")</f>
        <v>#REF!</v>
      </c>
      <c r="AH1318" s="3"/>
    </row>
    <row r="1319" spans="2:34" ht="20.100000000000001" customHeight="1" x14ac:dyDescent="0.2">
      <c r="B1319" s="38"/>
      <c r="C1319" s="27"/>
      <c r="D1319" s="28"/>
      <c r="E1319" s="25"/>
      <c r="F1319" s="25"/>
      <c r="G1319" s="37"/>
      <c r="H1319" s="80" t="str">
        <f t="shared" si="20"/>
        <v/>
      </c>
      <c r="N1319" s="5" t="e">
        <f>IF(AND(B1319=#REF!,C1319=#REF!),LOOKUP(9.99999999999999E+307,$N$2:N1318)+1,"")</f>
        <v>#REF!</v>
      </c>
      <c r="AH1319" s="3"/>
    </row>
    <row r="1320" spans="2:34" ht="20.100000000000001" customHeight="1" x14ac:dyDescent="0.2">
      <c r="B1320" s="38"/>
      <c r="C1320" s="27"/>
      <c r="D1320" s="28"/>
      <c r="E1320" s="25"/>
      <c r="F1320" s="25"/>
      <c r="G1320" s="37"/>
      <c r="H1320" s="80" t="str">
        <f t="shared" si="20"/>
        <v/>
      </c>
      <c r="N1320" s="5" t="e">
        <f>IF(AND(B1320=#REF!,C1320=#REF!),LOOKUP(9.99999999999999E+307,$N$2:N1319)+1,"")</f>
        <v>#REF!</v>
      </c>
      <c r="AH1320" s="3"/>
    </row>
    <row r="1321" spans="2:34" ht="20.100000000000001" customHeight="1" x14ac:dyDescent="0.2">
      <c r="B1321" s="38"/>
      <c r="C1321" s="27"/>
      <c r="D1321" s="28"/>
      <c r="E1321" s="25"/>
      <c r="F1321" s="25"/>
      <c r="G1321" s="37"/>
      <c r="H1321" s="80" t="str">
        <f t="shared" si="20"/>
        <v/>
      </c>
      <c r="N1321" s="5" t="e">
        <f>IF(AND(B1321=#REF!,C1321=#REF!),LOOKUP(9.99999999999999E+307,$N$2:N1320)+1,"")</f>
        <v>#REF!</v>
      </c>
      <c r="AH1321" s="3"/>
    </row>
    <row r="1322" spans="2:34" ht="20.100000000000001" customHeight="1" x14ac:dyDescent="0.2">
      <c r="B1322" s="38"/>
      <c r="C1322" s="27"/>
      <c r="D1322" s="28"/>
      <c r="E1322" s="25"/>
      <c r="F1322" s="25"/>
      <c r="G1322" s="37"/>
      <c r="H1322" s="80" t="str">
        <f t="shared" si="20"/>
        <v/>
      </c>
      <c r="N1322" s="5" t="e">
        <f>IF(AND(B1322=#REF!,C1322=#REF!),LOOKUP(9.99999999999999E+307,$N$2:N1321)+1,"")</f>
        <v>#REF!</v>
      </c>
      <c r="AH1322" s="3"/>
    </row>
    <row r="1323" spans="2:34" ht="20.100000000000001" customHeight="1" x14ac:dyDescent="0.2">
      <c r="B1323" s="38"/>
      <c r="C1323" s="27"/>
      <c r="D1323" s="28"/>
      <c r="E1323" s="25"/>
      <c r="F1323" s="25"/>
      <c r="G1323" s="37"/>
      <c r="H1323" s="80" t="str">
        <f t="shared" si="20"/>
        <v/>
      </c>
      <c r="N1323" s="5" t="e">
        <f>IF(AND(B1323=#REF!,C1323=#REF!),LOOKUP(9.99999999999999E+307,$N$2:N1322)+1,"")</f>
        <v>#REF!</v>
      </c>
      <c r="AH1323" s="3"/>
    </row>
    <row r="1324" spans="2:34" ht="20.100000000000001" customHeight="1" x14ac:dyDescent="0.2">
      <c r="B1324" s="38"/>
      <c r="C1324" s="27"/>
      <c r="D1324" s="28"/>
      <c r="E1324" s="25"/>
      <c r="F1324" s="25"/>
      <c r="G1324" s="37"/>
      <c r="H1324" s="80" t="str">
        <f t="shared" si="20"/>
        <v/>
      </c>
      <c r="N1324" s="5" t="e">
        <f>IF(AND(B1324=#REF!,C1324=#REF!),LOOKUP(9.99999999999999E+307,$N$2:N1323)+1,"")</f>
        <v>#REF!</v>
      </c>
      <c r="AH1324" s="3"/>
    </row>
    <row r="1325" spans="2:34" ht="20.100000000000001" customHeight="1" x14ac:dyDescent="0.2">
      <c r="B1325" s="38"/>
      <c r="C1325" s="27"/>
      <c r="D1325" s="28"/>
      <c r="E1325" s="25"/>
      <c r="F1325" s="25"/>
      <c r="G1325" s="37"/>
      <c r="H1325" s="80" t="str">
        <f t="shared" si="20"/>
        <v/>
      </c>
      <c r="N1325" s="5" t="e">
        <f>IF(AND(B1325=#REF!,C1325=#REF!),LOOKUP(9.99999999999999E+307,$N$2:N1324)+1,"")</f>
        <v>#REF!</v>
      </c>
      <c r="AH1325" s="3"/>
    </row>
    <row r="1326" spans="2:34" ht="20.100000000000001" customHeight="1" x14ac:dyDescent="0.2">
      <c r="B1326" s="38"/>
      <c r="C1326" s="27"/>
      <c r="D1326" s="28"/>
      <c r="E1326" s="25"/>
      <c r="F1326" s="25"/>
      <c r="G1326" s="37"/>
      <c r="H1326" s="80" t="str">
        <f t="shared" si="20"/>
        <v/>
      </c>
      <c r="N1326" s="5" t="e">
        <f>IF(AND(B1326=#REF!,C1326=#REF!),LOOKUP(9.99999999999999E+307,$N$2:N1325)+1,"")</f>
        <v>#REF!</v>
      </c>
      <c r="AH1326" s="3"/>
    </row>
    <row r="1327" spans="2:34" ht="20.100000000000001" customHeight="1" x14ac:dyDescent="0.2">
      <c r="B1327" s="38"/>
      <c r="C1327" s="27"/>
      <c r="D1327" s="28"/>
      <c r="E1327" s="25"/>
      <c r="F1327" s="25"/>
      <c r="G1327" s="37"/>
      <c r="H1327" s="80" t="str">
        <f t="shared" si="20"/>
        <v/>
      </c>
      <c r="N1327" s="5" t="e">
        <f>IF(AND(B1327=#REF!,C1327=#REF!),LOOKUP(9.99999999999999E+307,$N$2:N1326)+1,"")</f>
        <v>#REF!</v>
      </c>
      <c r="AH1327" s="3"/>
    </row>
    <row r="1328" spans="2:34" ht="20.100000000000001" customHeight="1" x14ac:dyDescent="0.2">
      <c r="B1328" s="38"/>
      <c r="C1328" s="27"/>
      <c r="D1328" s="28"/>
      <c r="E1328" s="25"/>
      <c r="F1328" s="25"/>
      <c r="G1328" s="37"/>
      <c r="H1328" s="80" t="str">
        <f t="shared" si="20"/>
        <v/>
      </c>
      <c r="N1328" s="5" t="e">
        <f>IF(AND(B1328=#REF!,C1328=#REF!),LOOKUP(9.99999999999999E+307,$N$2:N1327)+1,"")</f>
        <v>#REF!</v>
      </c>
      <c r="AH1328" s="3"/>
    </row>
    <row r="1329" spans="2:34" ht="20.100000000000001" customHeight="1" x14ac:dyDescent="0.2">
      <c r="B1329" s="38"/>
      <c r="C1329" s="27"/>
      <c r="D1329" s="28"/>
      <c r="E1329" s="25"/>
      <c r="F1329" s="25"/>
      <c r="G1329" s="37"/>
      <c r="H1329" s="80" t="str">
        <f t="shared" si="20"/>
        <v/>
      </c>
      <c r="N1329" s="5" t="e">
        <f>IF(AND(B1329=#REF!,C1329=#REF!),LOOKUP(9.99999999999999E+307,$N$2:N1328)+1,"")</f>
        <v>#REF!</v>
      </c>
      <c r="AH1329" s="3"/>
    </row>
    <row r="1330" spans="2:34" ht="20.100000000000001" customHeight="1" x14ac:dyDescent="0.2">
      <c r="B1330" s="38"/>
      <c r="C1330" s="27"/>
      <c r="D1330" s="28"/>
      <c r="E1330" s="25"/>
      <c r="F1330" s="25"/>
      <c r="G1330" s="37"/>
      <c r="H1330" s="80" t="str">
        <f t="shared" si="20"/>
        <v/>
      </c>
      <c r="N1330" s="5" t="e">
        <f>IF(AND(B1330=#REF!,C1330=#REF!),LOOKUP(9.99999999999999E+307,$N$2:N1329)+1,"")</f>
        <v>#REF!</v>
      </c>
      <c r="AH1330" s="3"/>
    </row>
    <row r="1331" spans="2:34" ht="20.100000000000001" customHeight="1" x14ac:dyDescent="0.2">
      <c r="B1331" s="38"/>
      <c r="C1331" s="27"/>
      <c r="D1331" s="28"/>
      <c r="E1331" s="25"/>
      <c r="F1331" s="25"/>
      <c r="G1331" s="37"/>
      <c r="H1331" s="80" t="str">
        <f t="shared" si="20"/>
        <v/>
      </c>
      <c r="N1331" s="5" t="e">
        <f>IF(AND(B1331=#REF!,C1331=#REF!),LOOKUP(9.99999999999999E+307,$N$2:N1330)+1,"")</f>
        <v>#REF!</v>
      </c>
      <c r="AH1331" s="3"/>
    </row>
    <row r="1332" spans="2:34" ht="20.100000000000001" customHeight="1" x14ac:dyDescent="0.2">
      <c r="B1332" s="38"/>
      <c r="C1332" s="27"/>
      <c r="D1332" s="28"/>
      <c r="E1332" s="25"/>
      <c r="F1332" s="25"/>
      <c r="G1332" s="37"/>
      <c r="H1332" s="80" t="str">
        <f t="shared" si="20"/>
        <v/>
      </c>
      <c r="N1332" s="5" t="e">
        <f>IF(AND(B1332=#REF!,C1332=#REF!),LOOKUP(9.99999999999999E+307,$N$2:N1331)+1,"")</f>
        <v>#REF!</v>
      </c>
      <c r="AH1332" s="3"/>
    </row>
    <row r="1333" spans="2:34" ht="20.100000000000001" customHeight="1" x14ac:dyDescent="0.2">
      <c r="B1333" s="38"/>
      <c r="C1333" s="27"/>
      <c r="D1333" s="28"/>
      <c r="E1333" s="25"/>
      <c r="F1333" s="25"/>
      <c r="G1333" s="37"/>
      <c r="H1333" s="80" t="str">
        <f t="shared" si="20"/>
        <v/>
      </c>
      <c r="N1333" s="5" t="e">
        <f>IF(AND(B1333=#REF!,C1333=#REF!),LOOKUP(9.99999999999999E+307,$N$2:N1332)+1,"")</f>
        <v>#REF!</v>
      </c>
      <c r="AH1333" s="3"/>
    </row>
    <row r="1334" spans="2:34" ht="20.100000000000001" customHeight="1" x14ac:dyDescent="0.2">
      <c r="B1334" s="38"/>
      <c r="C1334" s="27"/>
      <c r="D1334" s="28"/>
      <c r="E1334" s="25"/>
      <c r="F1334" s="25"/>
      <c r="G1334" s="37"/>
      <c r="H1334" s="80" t="str">
        <f t="shared" si="20"/>
        <v/>
      </c>
      <c r="N1334" s="5" t="e">
        <f>IF(AND(B1334=#REF!,C1334=#REF!),LOOKUP(9.99999999999999E+307,$N$2:N1333)+1,"")</f>
        <v>#REF!</v>
      </c>
      <c r="AH1334" s="3"/>
    </row>
    <row r="1335" spans="2:34" ht="20.100000000000001" customHeight="1" x14ac:dyDescent="0.2">
      <c r="B1335" s="38"/>
      <c r="C1335" s="27"/>
      <c r="D1335" s="28"/>
      <c r="E1335" s="25"/>
      <c r="F1335" s="25"/>
      <c r="G1335" s="37"/>
      <c r="H1335" s="80" t="str">
        <f t="shared" si="20"/>
        <v/>
      </c>
      <c r="N1335" s="5" t="e">
        <f>IF(AND(B1335=#REF!,C1335=#REF!),LOOKUP(9.99999999999999E+307,$N$2:N1334)+1,"")</f>
        <v>#REF!</v>
      </c>
      <c r="AH1335" s="3"/>
    </row>
    <row r="1336" spans="2:34" ht="20.100000000000001" customHeight="1" x14ac:dyDescent="0.2">
      <c r="B1336" s="38"/>
      <c r="C1336" s="27"/>
      <c r="D1336" s="28"/>
      <c r="E1336" s="25"/>
      <c r="F1336" s="25"/>
      <c r="G1336" s="37"/>
      <c r="H1336" s="80" t="str">
        <f t="shared" si="20"/>
        <v/>
      </c>
      <c r="N1336" s="5" t="e">
        <f>IF(AND(B1336=#REF!,C1336=#REF!),LOOKUP(9.99999999999999E+307,$N$2:N1335)+1,"")</f>
        <v>#REF!</v>
      </c>
      <c r="AH1336" s="3"/>
    </row>
    <row r="1337" spans="2:34" ht="20.100000000000001" customHeight="1" x14ac:dyDescent="0.2">
      <c r="B1337" s="38"/>
      <c r="C1337" s="27"/>
      <c r="D1337" s="28"/>
      <c r="E1337" s="25"/>
      <c r="F1337" s="25"/>
      <c r="G1337" s="37"/>
      <c r="H1337" s="80" t="str">
        <f t="shared" si="20"/>
        <v/>
      </c>
      <c r="N1337" s="5" t="e">
        <f>IF(AND(B1337=#REF!,C1337=#REF!),LOOKUP(9.99999999999999E+307,$N$2:N1336)+1,"")</f>
        <v>#REF!</v>
      </c>
      <c r="AH1337" s="3"/>
    </row>
    <row r="1338" spans="2:34" ht="20.100000000000001" customHeight="1" x14ac:dyDescent="0.2">
      <c r="B1338" s="38"/>
      <c r="C1338" s="27"/>
      <c r="D1338" s="28"/>
      <c r="E1338" s="25"/>
      <c r="F1338" s="25"/>
      <c r="G1338" s="37"/>
      <c r="H1338" s="80" t="str">
        <f t="shared" si="20"/>
        <v/>
      </c>
      <c r="N1338" s="5" t="e">
        <f>IF(AND(B1338=#REF!,C1338=#REF!),LOOKUP(9.99999999999999E+307,$N$2:N1337)+1,"")</f>
        <v>#REF!</v>
      </c>
      <c r="AH1338" s="3"/>
    </row>
    <row r="1339" spans="2:34" ht="20.100000000000001" customHeight="1" x14ac:dyDescent="0.2">
      <c r="B1339" s="38"/>
      <c r="C1339" s="27"/>
      <c r="D1339" s="28"/>
      <c r="E1339" s="25"/>
      <c r="F1339" s="25"/>
      <c r="G1339" s="37"/>
      <c r="H1339" s="80" t="str">
        <f t="shared" si="20"/>
        <v/>
      </c>
      <c r="N1339" s="5" t="e">
        <f>IF(AND(B1339=#REF!,C1339=#REF!),LOOKUP(9.99999999999999E+307,$N$2:N1338)+1,"")</f>
        <v>#REF!</v>
      </c>
      <c r="AH1339" s="3"/>
    </row>
    <row r="1340" spans="2:34" ht="20.100000000000001" customHeight="1" x14ac:dyDescent="0.2">
      <c r="B1340" s="38"/>
      <c r="C1340" s="27"/>
      <c r="D1340" s="28"/>
      <c r="E1340" s="25"/>
      <c r="F1340" s="25"/>
      <c r="G1340" s="37"/>
      <c r="H1340" s="80" t="str">
        <f t="shared" si="20"/>
        <v/>
      </c>
      <c r="N1340" s="5" t="e">
        <f>IF(AND(B1340=#REF!,C1340=#REF!),LOOKUP(9.99999999999999E+307,$N$2:N1339)+1,"")</f>
        <v>#REF!</v>
      </c>
      <c r="AH1340" s="3"/>
    </row>
    <row r="1341" spans="2:34" ht="20.100000000000001" customHeight="1" x14ac:dyDescent="0.2">
      <c r="B1341" s="38"/>
      <c r="C1341" s="27"/>
      <c r="D1341" s="28"/>
      <c r="E1341" s="25"/>
      <c r="F1341" s="25"/>
      <c r="G1341" s="37"/>
      <c r="H1341" s="80" t="str">
        <f t="shared" si="20"/>
        <v/>
      </c>
      <c r="N1341" s="5" t="e">
        <f>IF(AND(B1341=#REF!,C1341=#REF!),LOOKUP(9.99999999999999E+307,$N$2:N1340)+1,"")</f>
        <v>#REF!</v>
      </c>
      <c r="AH1341" s="3"/>
    </row>
    <row r="1342" spans="2:34" ht="20.100000000000001" customHeight="1" x14ac:dyDescent="0.2">
      <c r="B1342" s="38"/>
      <c r="C1342" s="27"/>
      <c r="D1342" s="28"/>
      <c r="E1342" s="25"/>
      <c r="F1342" s="25"/>
      <c r="G1342" s="37"/>
      <c r="H1342" s="80" t="str">
        <f t="shared" si="20"/>
        <v/>
      </c>
      <c r="N1342" s="5" t="e">
        <f>IF(AND(B1342=#REF!,C1342=#REF!),LOOKUP(9.99999999999999E+307,$N$2:N1341)+1,"")</f>
        <v>#REF!</v>
      </c>
      <c r="AH1342" s="3"/>
    </row>
    <row r="1343" spans="2:34" ht="20.100000000000001" customHeight="1" x14ac:dyDescent="0.2">
      <c r="B1343" s="38"/>
      <c r="C1343" s="27"/>
      <c r="D1343" s="28"/>
      <c r="E1343" s="25"/>
      <c r="F1343" s="25"/>
      <c r="G1343" s="37"/>
      <c r="H1343" s="80" t="str">
        <f t="shared" si="20"/>
        <v/>
      </c>
      <c r="N1343" s="5" t="e">
        <f>IF(AND(B1343=#REF!,C1343=#REF!),LOOKUP(9.99999999999999E+307,$N$2:N1342)+1,"")</f>
        <v>#REF!</v>
      </c>
      <c r="AH1343" s="3"/>
    </row>
    <row r="1344" spans="2:34" ht="20.100000000000001" customHeight="1" x14ac:dyDescent="0.2">
      <c r="B1344" s="38"/>
      <c r="C1344" s="27"/>
      <c r="D1344" s="28"/>
      <c r="E1344" s="25"/>
      <c r="F1344" s="25"/>
      <c r="G1344" s="37"/>
      <c r="H1344" s="80" t="str">
        <f t="shared" si="20"/>
        <v/>
      </c>
      <c r="N1344" s="5" t="e">
        <f>IF(AND(B1344=#REF!,C1344=#REF!),LOOKUP(9.99999999999999E+307,$N$2:N1343)+1,"")</f>
        <v>#REF!</v>
      </c>
      <c r="AH1344" s="3"/>
    </row>
    <row r="1345" spans="2:34" ht="20.100000000000001" customHeight="1" x14ac:dyDescent="0.2">
      <c r="B1345" s="38"/>
      <c r="C1345" s="27"/>
      <c r="D1345" s="28"/>
      <c r="E1345" s="25"/>
      <c r="F1345" s="25"/>
      <c r="G1345" s="37"/>
      <c r="H1345" s="80" t="str">
        <f t="shared" si="20"/>
        <v/>
      </c>
      <c r="N1345" s="5" t="e">
        <f>IF(AND(B1345=#REF!,C1345=#REF!),LOOKUP(9.99999999999999E+307,$N$2:N1344)+1,"")</f>
        <v>#REF!</v>
      </c>
      <c r="AH1345" s="3"/>
    </row>
    <row r="1346" spans="2:34" ht="20.100000000000001" customHeight="1" x14ac:dyDescent="0.2">
      <c r="B1346" s="38"/>
      <c r="C1346" s="27"/>
      <c r="D1346" s="28"/>
      <c r="E1346" s="25"/>
      <c r="F1346" s="25"/>
      <c r="G1346" s="37"/>
      <c r="H1346" s="80" t="str">
        <f t="shared" si="20"/>
        <v/>
      </c>
      <c r="N1346" s="5" t="e">
        <f>IF(AND(B1346=#REF!,C1346=#REF!),LOOKUP(9.99999999999999E+307,$N$2:N1345)+1,"")</f>
        <v>#REF!</v>
      </c>
      <c r="AH1346" s="3"/>
    </row>
    <row r="1347" spans="2:34" ht="20.100000000000001" customHeight="1" x14ac:dyDescent="0.2">
      <c r="B1347" s="38"/>
      <c r="C1347" s="27"/>
      <c r="D1347" s="28"/>
      <c r="E1347" s="25"/>
      <c r="F1347" s="25"/>
      <c r="G1347" s="37"/>
      <c r="H1347" s="80" t="str">
        <f t="shared" si="20"/>
        <v/>
      </c>
      <c r="N1347" s="5" t="e">
        <f>IF(AND(B1347=#REF!,C1347=#REF!),LOOKUP(9.99999999999999E+307,$N$2:N1346)+1,"")</f>
        <v>#REF!</v>
      </c>
      <c r="AH1347" s="3"/>
    </row>
    <row r="1348" spans="2:34" ht="20.100000000000001" customHeight="1" x14ac:dyDescent="0.2">
      <c r="B1348" s="38"/>
      <c r="C1348" s="27"/>
      <c r="D1348" s="28"/>
      <c r="E1348" s="25"/>
      <c r="F1348" s="25"/>
      <c r="G1348" s="37"/>
      <c r="H1348" s="80" t="str">
        <f t="shared" ref="H1348:H1411" si="21">IF(E1348="","",IF(E1348="เด็กชาย","M",IF(E1348="นาย","M","W")))</f>
        <v/>
      </c>
      <c r="N1348" s="5" t="e">
        <f>IF(AND(B1348=#REF!,C1348=#REF!),LOOKUP(9.99999999999999E+307,$N$2:N1347)+1,"")</f>
        <v>#REF!</v>
      </c>
      <c r="AH1348" s="3"/>
    </row>
    <row r="1349" spans="2:34" ht="20.100000000000001" customHeight="1" x14ac:dyDescent="0.2">
      <c r="B1349" s="38"/>
      <c r="C1349" s="27"/>
      <c r="D1349" s="28"/>
      <c r="E1349" s="25"/>
      <c r="F1349" s="25"/>
      <c r="G1349" s="37"/>
      <c r="H1349" s="80" t="str">
        <f t="shared" si="21"/>
        <v/>
      </c>
      <c r="N1349" s="5" t="e">
        <f>IF(AND(B1349=#REF!,C1349=#REF!),LOOKUP(9.99999999999999E+307,$N$2:N1348)+1,"")</f>
        <v>#REF!</v>
      </c>
      <c r="AH1349" s="3"/>
    </row>
    <row r="1350" spans="2:34" ht="20.100000000000001" customHeight="1" x14ac:dyDescent="0.2">
      <c r="B1350" s="38"/>
      <c r="C1350" s="27"/>
      <c r="D1350" s="28"/>
      <c r="E1350" s="25"/>
      <c r="F1350" s="25"/>
      <c r="G1350" s="37"/>
      <c r="H1350" s="80" t="str">
        <f t="shared" si="21"/>
        <v/>
      </c>
      <c r="N1350" s="5" t="e">
        <f>IF(AND(B1350=#REF!,C1350=#REF!),LOOKUP(9.99999999999999E+307,$N$2:N1349)+1,"")</f>
        <v>#REF!</v>
      </c>
      <c r="AH1350" s="3"/>
    </row>
    <row r="1351" spans="2:34" ht="20.100000000000001" customHeight="1" x14ac:dyDescent="0.2">
      <c r="B1351" s="38"/>
      <c r="C1351" s="27"/>
      <c r="D1351" s="28"/>
      <c r="E1351" s="25"/>
      <c r="F1351" s="25"/>
      <c r="G1351" s="37"/>
      <c r="H1351" s="80" t="str">
        <f t="shared" si="21"/>
        <v/>
      </c>
      <c r="N1351" s="5" t="e">
        <f>IF(AND(B1351=#REF!,C1351=#REF!),LOOKUP(9.99999999999999E+307,$N$2:N1350)+1,"")</f>
        <v>#REF!</v>
      </c>
      <c r="AH1351" s="3"/>
    </row>
    <row r="1352" spans="2:34" ht="20.100000000000001" customHeight="1" x14ac:dyDescent="0.2">
      <c r="B1352" s="38"/>
      <c r="C1352" s="27"/>
      <c r="D1352" s="28"/>
      <c r="E1352" s="25"/>
      <c r="F1352" s="25"/>
      <c r="G1352" s="37"/>
      <c r="H1352" s="80" t="str">
        <f t="shared" si="21"/>
        <v/>
      </c>
      <c r="N1352" s="5" t="e">
        <f>IF(AND(B1352=#REF!,C1352=#REF!),LOOKUP(9.99999999999999E+307,$N$2:N1351)+1,"")</f>
        <v>#REF!</v>
      </c>
      <c r="AH1352" s="3"/>
    </row>
    <row r="1353" spans="2:34" ht="20.100000000000001" customHeight="1" x14ac:dyDescent="0.2">
      <c r="B1353" s="38"/>
      <c r="C1353" s="27"/>
      <c r="D1353" s="28"/>
      <c r="E1353" s="25"/>
      <c r="F1353" s="25"/>
      <c r="G1353" s="37"/>
      <c r="H1353" s="80" t="str">
        <f t="shared" si="21"/>
        <v/>
      </c>
      <c r="N1353" s="5" t="e">
        <f>IF(AND(B1353=#REF!,C1353=#REF!),LOOKUP(9.99999999999999E+307,$N$2:N1352)+1,"")</f>
        <v>#REF!</v>
      </c>
      <c r="AH1353" s="3"/>
    </row>
    <row r="1354" spans="2:34" ht="20.100000000000001" customHeight="1" x14ac:dyDescent="0.2">
      <c r="B1354" s="38"/>
      <c r="C1354" s="27"/>
      <c r="D1354" s="28"/>
      <c r="E1354" s="25"/>
      <c r="F1354" s="25"/>
      <c r="G1354" s="37"/>
      <c r="H1354" s="80" t="str">
        <f t="shared" si="21"/>
        <v/>
      </c>
      <c r="N1354" s="5" t="e">
        <f>IF(AND(B1354=#REF!,C1354=#REF!),LOOKUP(9.99999999999999E+307,$N$2:N1353)+1,"")</f>
        <v>#REF!</v>
      </c>
      <c r="AH1354" s="3"/>
    </row>
    <row r="1355" spans="2:34" ht="20.100000000000001" customHeight="1" x14ac:dyDescent="0.2">
      <c r="B1355" s="38"/>
      <c r="C1355" s="27"/>
      <c r="D1355" s="28"/>
      <c r="E1355" s="25"/>
      <c r="F1355" s="25"/>
      <c r="G1355" s="37"/>
      <c r="H1355" s="80" t="str">
        <f t="shared" si="21"/>
        <v/>
      </c>
      <c r="N1355" s="5" t="e">
        <f>IF(AND(B1355=#REF!,C1355=#REF!),LOOKUP(9.99999999999999E+307,$N$2:N1354)+1,"")</f>
        <v>#REF!</v>
      </c>
      <c r="AH1355" s="3"/>
    </row>
    <row r="1356" spans="2:34" ht="20.100000000000001" customHeight="1" x14ac:dyDescent="0.2">
      <c r="B1356" s="38"/>
      <c r="C1356" s="27"/>
      <c r="D1356" s="28"/>
      <c r="E1356" s="25"/>
      <c r="F1356" s="25"/>
      <c r="G1356" s="37"/>
      <c r="H1356" s="80" t="str">
        <f t="shared" si="21"/>
        <v/>
      </c>
      <c r="N1356" s="5" t="e">
        <f>IF(AND(B1356=#REF!,C1356=#REF!),LOOKUP(9.99999999999999E+307,$N$2:N1355)+1,"")</f>
        <v>#REF!</v>
      </c>
      <c r="AH1356" s="3"/>
    </row>
    <row r="1357" spans="2:34" ht="20.100000000000001" customHeight="1" x14ac:dyDescent="0.2">
      <c r="B1357" s="38"/>
      <c r="C1357" s="27"/>
      <c r="D1357" s="28"/>
      <c r="E1357" s="25"/>
      <c r="F1357" s="25"/>
      <c r="G1357" s="37"/>
      <c r="H1357" s="80" t="str">
        <f t="shared" si="21"/>
        <v/>
      </c>
      <c r="N1357" s="5" t="e">
        <f>IF(AND(B1357=#REF!,C1357=#REF!),LOOKUP(9.99999999999999E+307,$N$2:N1356)+1,"")</f>
        <v>#REF!</v>
      </c>
      <c r="AH1357" s="3"/>
    </row>
    <row r="1358" spans="2:34" ht="20.100000000000001" customHeight="1" x14ac:dyDescent="0.2">
      <c r="B1358" s="38"/>
      <c r="C1358" s="27"/>
      <c r="D1358" s="28"/>
      <c r="E1358" s="25"/>
      <c r="F1358" s="25"/>
      <c r="G1358" s="37"/>
      <c r="H1358" s="80" t="str">
        <f t="shared" si="21"/>
        <v/>
      </c>
      <c r="N1358" s="5" t="e">
        <f>IF(AND(B1358=#REF!,C1358=#REF!),LOOKUP(9.99999999999999E+307,$N$2:N1357)+1,"")</f>
        <v>#REF!</v>
      </c>
      <c r="AH1358" s="3"/>
    </row>
    <row r="1359" spans="2:34" ht="20.100000000000001" customHeight="1" x14ac:dyDescent="0.2">
      <c r="B1359" s="38"/>
      <c r="C1359" s="27"/>
      <c r="D1359" s="28"/>
      <c r="E1359" s="25"/>
      <c r="F1359" s="25"/>
      <c r="G1359" s="37"/>
      <c r="H1359" s="80" t="str">
        <f t="shared" si="21"/>
        <v/>
      </c>
      <c r="N1359" s="5" t="e">
        <f>IF(AND(B1359=#REF!,C1359=#REF!),LOOKUP(9.99999999999999E+307,$N$2:N1358)+1,"")</f>
        <v>#REF!</v>
      </c>
      <c r="AH1359" s="3"/>
    </row>
    <row r="1360" spans="2:34" ht="20.100000000000001" customHeight="1" x14ac:dyDescent="0.2">
      <c r="B1360" s="38"/>
      <c r="C1360" s="27"/>
      <c r="D1360" s="28"/>
      <c r="E1360" s="25"/>
      <c r="F1360" s="25"/>
      <c r="G1360" s="37"/>
      <c r="H1360" s="80" t="str">
        <f t="shared" si="21"/>
        <v/>
      </c>
      <c r="N1360" s="5" t="e">
        <f>IF(AND(B1360=#REF!,C1360=#REF!),LOOKUP(9.99999999999999E+307,$N$2:N1359)+1,"")</f>
        <v>#REF!</v>
      </c>
      <c r="AH1360" s="3"/>
    </row>
    <row r="1361" spans="2:34" ht="20.100000000000001" customHeight="1" x14ac:dyDescent="0.2">
      <c r="B1361" s="38"/>
      <c r="C1361" s="27"/>
      <c r="D1361" s="28"/>
      <c r="E1361" s="25"/>
      <c r="F1361" s="25"/>
      <c r="G1361" s="37"/>
      <c r="H1361" s="80" t="str">
        <f t="shared" si="21"/>
        <v/>
      </c>
      <c r="N1361" s="5" t="e">
        <f>IF(AND(B1361=#REF!,C1361=#REF!),LOOKUP(9.99999999999999E+307,$N$2:N1360)+1,"")</f>
        <v>#REF!</v>
      </c>
      <c r="AH1361" s="3"/>
    </row>
    <row r="1362" spans="2:34" ht="20.100000000000001" customHeight="1" x14ac:dyDescent="0.2">
      <c r="B1362" s="38"/>
      <c r="C1362" s="27"/>
      <c r="D1362" s="28"/>
      <c r="E1362" s="25"/>
      <c r="F1362" s="25"/>
      <c r="G1362" s="37"/>
      <c r="H1362" s="80" t="str">
        <f t="shared" si="21"/>
        <v/>
      </c>
      <c r="N1362" s="5" t="e">
        <f>IF(AND(B1362=#REF!,C1362=#REF!),LOOKUP(9.99999999999999E+307,$N$2:N1361)+1,"")</f>
        <v>#REF!</v>
      </c>
      <c r="AH1362" s="3"/>
    </row>
    <row r="1363" spans="2:34" ht="20.100000000000001" customHeight="1" x14ac:dyDescent="0.2">
      <c r="B1363" s="38"/>
      <c r="C1363" s="27"/>
      <c r="D1363" s="28"/>
      <c r="E1363" s="25"/>
      <c r="F1363" s="25"/>
      <c r="G1363" s="37"/>
      <c r="H1363" s="80" t="str">
        <f t="shared" si="21"/>
        <v/>
      </c>
      <c r="N1363" s="5" t="e">
        <f>IF(AND(B1363=#REF!,C1363=#REF!),LOOKUP(9.99999999999999E+307,$N$2:N1362)+1,"")</f>
        <v>#REF!</v>
      </c>
      <c r="AH1363" s="3"/>
    </row>
    <row r="1364" spans="2:34" ht="20.100000000000001" customHeight="1" x14ac:dyDescent="0.2">
      <c r="B1364" s="38"/>
      <c r="C1364" s="27"/>
      <c r="D1364" s="28"/>
      <c r="E1364" s="25"/>
      <c r="F1364" s="25"/>
      <c r="G1364" s="37"/>
      <c r="H1364" s="80" t="str">
        <f t="shared" si="21"/>
        <v/>
      </c>
      <c r="N1364" s="5" t="e">
        <f>IF(AND(B1364=#REF!,C1364=#REF!),LOOKUP(9.99999999999999E+307,$N$2:N1363)+1,"")</f>
        <v>#REF!</v>
      </c>
      <c r="AH1364" s="3"/>
    </row>
    <row r="1365" spans="2:34" ht="20.100000000000001" customHeight="1" x14ac:dyDescent="0.2">
      <c r="B1365" s="38"/>
      <c r="C1365" s="27"/>
      <c r="D1365" s="28"/>
      <c r="E1365" s="25"/>
      <c r="F1365" s="25"/>
      <c r="G1365" s="37"/>
      <c r="H1365" s="80" t="str">
        <f t="shared" si="21"/>
        <v/>
      </c>
      <c r="N1365" s="5" t="e">
        <f>IF(AND(B1365=#REF!,C1365=#REF!),LOOKUP(9.99999999999999E+307,$N$2:N1364)+1,"")</f>
        <v>#REF!</v>
      </c>
      <c r="AH1365" s="3"/>
    </row>
    <row r="1366" spans="2:34" ht="20.100000000000001" customHeight="1" x14ac:dyDescent="0.2">
      <c r="B1366" s="38"/>
      <c r="C1366" s="27"/>
      <c r="D1366" s="28"/>
      <c r="E1366" s="25"/>
      <c r="F1366" s="25"/>
      <c r="G1366" s="37"/>
      <c r="H1366" s="80" t="str">
        <f t="shared" si="21"/>
        <v/>
      </c>
      <c r="N1366" s="5" t="e">
        <f>IF(AND(B1366=#REF!,C1366=#REF!),LOOKUP(9.99999999999999E+307,$N$2:N1365)+1,"")</f>
        <v>#REF!</v>
      </c>
      <c r="AH1366" s="3"/>
    </row>
    <row r="1367" spans="2:34" ht="20.100000000000001" customHeight="1" x14ac:dyDescent="0.2">
      <c r="B1367" s="38"/>
      <c r="C1367" s="27"/>
      <c r="D1367" s="28"/>
      <c r="E1367" s="25"/>
      <c r="F1367" s="25"/>
      <c r="G1367" s="37"/>
      <c r="H1367" s="80" t="str">
        <f t="shared" si="21"/>
        <v/>
      </c>
      <c r="N1367" s="5" t="e">
        <f>IF(AND(B1367=#REF!,C1367=#REF!),LOOKUP(9.99999999999999E+307,$N$2:N1366)+1,"")</f>
        <v>#REF!</v>
      </c>
      <c r="AH1367" s="3"/>
    </row>
    <row r="1368" spans="2:34" ht="20.100000000000001" customHeight="1" x14ac:dyDescent="0.2">
      <c r="B1368" s="38"/>
      <c r="C1368" s="27"/>
      <c r="D1368" s="28"/>
      <c r="E1368" s="25"/>
      <c r="F1368" s="25"/>
      <c r="G1368" s="37"/>
      <c r="H1368" s="80" t="str">
        <f t="shared" si="21"/>
        <v/>
      </c>
      <c r="N1368" s="5" t="e">
        <f>IF(AND(B1368=#REF!,C1368=#REF!),LOOKUP(9.99999999999999E+307,$N$2:N1367)+1,"")</f>
        <v>#REF!</v>
      </c>
      <c r="AH1368" s="3"/>
    </row>
    <row r="1369" spans="2:34" ht="20.100000000000001" customHeight="1" x14ac:dyDescent="0.2">
      <c r="B1369" s="38"/>
      <c r="C1369" s="27"/>
      <c r="D1369" s="28"/>
      <c r="E1369" s="25"/>
      <c r="F1369" s="25"/>
      <c r="G1369" s="37"/>
      <c r="H1369" s="80" t="str">
        <f t="shared" si="21"/>
        <v/>
      </c>
      <c r="N1369" s="5" t="e">
        <f>IF(AND(B1369=#REF!,C1369=#REF!),LOOKUP(9.99999999999999E+307,$N$2:N1368)+1,"")</f>
        <v>#REF!</v>
      </c>
      <c r="AH1369" s="3"/>
    </row>
    <row r="1370" spans="2:34" ht="20.100000000000001" customHeight="1" x14ac:dyDescent="0.2">
      <c r="B1370" s="38"/>
      <c r="C1370" s="27"/>
      <c r="D1370" s="28"/>
      <c r="E1370" s="25"/>
      <c r="F1370" s="25"/>
      <c r="G1370" s="37"/>
      <c r="H1370" s="80" t="str">
        <f t="shared" si="21"/>
        <v/>
      </c>
      <c r="N1370" s="5" t="e">
        <f>IF(AND(B1370=#REF!,C1370=#REF!),LOOKUP(9.99999999999999E+307,$N$2:N1369)+1,"")</f>
        <v>#REF!</v>
      </c>
      <c r="AH1370" s="3"/>
    </row>
    <row r="1371" spans="2:34" ht="20.100000000000001" customHeight="1" x14ac:dyDescent="0.2">
      <c r="B1371" s="38"/>
      <c r="C1371" s="27"/>
      <c r="D1371" s="28"/>
      <c r="E1371" s="25"/>
      <c r="F1371" s="25"/>
      <c r="G1371" s="37"/>
      <c r="H1371" s="80" t="str">
        <f t="shared" si="21"/>
        <v/>
      </c>
      <c r="N1371" s="5" t="e">
        <f>IF(AND(B1371=#REF!,C1371=#REF!),LOOKUP(9.99999999999999E+307,$N$2:N1370)+1,"")</f>
        <v>#REF!</v>
      </c>
      <c r="AH1371" s="3"/>
    </row>
    <row r="1372" spans="2:34" ht="20.100000000000001" customHeight="1" x14ac:dyDescent="0.2">
      <c r="B1372" s="38"/>
      <c r="C1372" s="27"/>
      <c r="D1372" s="28"/>
      <c r="E1372" s="25"/>
      <c r="F1372" s="25"/>
      <c r="G1372" s="37"/>
      <c r="H1372" s="80" t="str">
        <f t="shared" si="21"/>
        <v/>
      </c>
      <c r="N1372" s="5" t="e">
        <f>IF(AND(B1372=#REF!,C1372=#REF!),LOOKUP(9.99999999999999E+307,$N$2:N1371)+1,"")</f>
        <v>#REF!</v>
      </c>
      <c r="AH1372" s="3"/>
    </row>
    <row r="1373" spans="2:34" ht="20.100000000000001" customHeight="1" x14ac:dyDescent="0.2">
      <c r="B1373" s="38"/>
      <c r="C1373" s="27"/>
      <c r="D1373" s="28"/>
      <c r="E1373" s="25"/>
      <c r="F1373" s="25"/>
      <c r="G1373" s="37"/>
      <c r="H1373" s="80" t="str">
        <f t="shared" si="21"/>
        <v/>
      </c>
      <c r="N1373" s="5" t="e">
        <f>IF(AND(B1373=#REF!,C1373=#REF!),LOOKUP(9.99999999999999E+307,$N$2:N1372)+1,"")</f>
        <v>#REF!</v>
      </c>
      <c r="AH1373" s="3"/>
    </row>
    <row r="1374" spans="2:34" ht="20.100000000000001" customHeight="1" x14ac:dyDescent="0.2">
      <c r="B1374" s="38"/>
      <c r="C1374" s="27"/>
      <c r="D1374" s="28"/>
      <c r="E1374" s="25"/>
      <c r="F1374" s="25"/>
      <c r="G1374" s="37"/>
      <c r="H1374" s="80" t="str">
        <f t="shared" si="21"/>
        <v/>
      </c>
      <c r="N1374" s="5" t="e">
        <f>IF(AND(B1374=#REF!,C1374=#REF!),LOOKUP(9.99999999999999E+307,$N$2:N1373)+1,"")</f>
        <v>#REF!</v>
      </c>
      <c r="AH1374" s="3"/>
    </row>
    <row r="1375" spans="2:34" ht="20.100000000000001" customHeight="1" x14ac:dyDescent="0.2">
      <c r="B1375" s="38"/>
      <c r="C1375" s="27"/>
      <c r="D1375" s="28"/>
      <c r="E1375" s="25"/>
      <c r="F1375" s="25"/>
      <c r="G1375" s="37"/>
      <c r="H1375" s="80" t="str">
        <f t="shared" si="21"/>
        <v/>
      </c>
      <c r="N1375" s="5" t="e">
        <f>IF(AND(B1375=#REF!,C1375=#REF!),LOOKUP(9.99999999999999E+307,$N$2:N1374)+1,"")</f>
        <v>#REF!</v>
      </c>
      <c r="AH1375" s="3"/>
    </row>
    <row r="1376" spans="2:34" ht="20.100000000000001" customHeight="1" x14ac:dyDescent="0.2">
      <c r="B1376" s="38"/>
      <c r="C1376" s="27"/>
      <c r="D1376" s="28"/>
      <c r="E1376" s="25"/>
      <c r="F1376" s="25"/>
      <c r="G1376" s="37"/>
      <c r="H1376" s="80" t="str">
        <f t="shared" si="21"/>
        <v/>
      </c>
      <c r="N1376" s="5" t="e">
        <f>IF(AND(B1376=#REF!,C1376=#REF!),LOOKUP(9.99999999999999E+307,$N$2:N1375)+1,"")</f>
        <v>#REF!</v>
      </c>
      <c r="AH1376" s="3"/>
    </row>
    <row r="1377" spans="2:34" ht="20.100000000000001" customHeight="1" x14ac:dyDescent="0.2">
      <c r="B1377" s="38"/>
      <c r="C1377" s="27"/>
      <c r="D1377" s="28"/>
      <c r="E1377" s="25"/>
      <c r="F1377" s="25"/>
      <c r="G1377" s="37"/>
      <c r="H1377" s="80" t="str">
        <f t="shared" si="21"/>
        <v/>
      </c>
      <c r="N1377" s="5" t="e">
        <f>IF(AND(B1377=#REF!,C1377=#REF!),LOOKUP(9.99999999999999E+307,$N$2:N1376)+1,"")</f>
        <v>#REF!</v>
      </c>
      <c r="AH1377" s="3"/>
    </row>
    <row r="1378" spans="2:34" ht="20.100000000000001" customHeight="1" x14ac:dyDescent="0.2">
      <c r="B1378" s="38"/>
      <c r="C1378" s="27"/>
      <c r="D1378" s="28"/>
      <c r="E1378" s="25"/>
      <c r="F1378" s="25"/>
      <c r="G1378" s="37"/>
      <c r="H1378" s="80" t="str">
        <f t="shared" si="21"/>
        <v/>
      </c>
      <c r="N1378" s="5" t="e">
        <f>IF(AND(B1378=#REF!,C1378=#REF!),LOOKUP(9.99999999999999E+307,$N$2:N1377)+1,"")</f>
        <v>#REF!</v>
      </c>
      <c r="AH1378" s="3"/>
    </row>
    <row r="1379" spans="2:34" ht="20.100000000000001" customHeight="1" x14ac:dyDescent="0.2">
      <c r="B1379" s="38"/>
      <c r="C1379" s="27"/>
      <c r="D1379" s="28"/>
      <c r="E1379" s="25"/>
      <c r="F1379" s="25"/>
      <c r="G1379" s="37"/>
      <c r="H1379" s="80" t="str">
        <f t="shared" si="21"/>
        <v/>
      </c>
      <c r="N1379" s="5" t="e">
        <f>IF(AND(B1379=#REF!,C1379=#REF!),LOOKUP(9.99999999999999E+307,$N$2:N1378)+1,"")</f>
        <v>#REF!</v>
      </c>
      <c r="AH1379" s="3"/>
    </row>
    <row r="1380" spans="2:34" ht="20.100000000000001" customHeight="1" x14ac:dyDescent="0.2">
      <c r="B1380" s="38"/>
      <c r="C1380" s="27"/>
      <c r="D1380" s="28"/>
      <c r="E1380" s="25"/>
      <c r="F1380" s="25"/>
      <c r="G1380" s="37"/>
      <c r="H1380" s="80" t="str">
        <f t="shared" si="21"/>
        <v/>
      </c>
      <c r="N1380" s="5" t="e">
        <f>IF(AND(B1380=#REF!,C1380=#REF!),LOOKUP(9.99999999999999E+307,$N$2:N1379)+1,"")</f>
        <v>#REF!</v>
      </c>
      <c r="AH1380" s="3"/>
    </row>
    <row r="1381" spans="2:34" ht="20.100000000000001" customHeight="1" x14ac:dyDescent="0.2">
      <c r="B1381" s="38"/>
      <c r="C1381" s="27"/>
      <c r="D1381" s="28"/>
      <c r="E1381" s="25"/>
      <c r="F1381" s="25"/>
      <c r="G1381" s="37"/>
      <c r="H1381" s="80" t="str">
        <f t="shared" si="21"/>
        <v/>
      </c>
      <c r="N1381" s="5" t="e">
        <f>IF(AND(B1381=#REF!,C1381=#REF!),LOOKUP(9.99999999999999E+307,$N$2:N1380)+1,"")</f>
        <v>#REF!</v>
      </c>
      <c r="AH1381" s="3"/>
    </row>
    <row r="1382" spans="2:34" ht="20.100000000000001" customHeight="1" x14ac:dyDescent="0.2">
      <c r="B1382" s="38"/>
      <c r="C1382" s="27"/>
      <c r="D1382" s="28"/>
      <c r="E1382" s="25"/>
      <c r="F1382" s="25"/>
      <c r="G1382" s="37"/>
      <c r="H1382" s="80" t="str">
        <f t="shared" si="21"/>
        <v/>
      </c>
      <c r="N1382" s="5" t="e">
        <f>IF(AND(B1382=#REF!,C1382=#REF!),LOOKUP(9.99999999999999E+307,$N$2:N1381)+1,"")</f>
        <v>#REF!</v>
      </c>
      <c r="AH1382" s="3"/>
    </row>
    <row r="1383" spans="2:34" ht="20.100000000000001" customHeight="1" x14ac:dyDescent="0.2">
      <c r="B1383" s="38"/>
      <c r="C1383" s="27"/>
      <c r="D1383" s="28"/>
      <c r="E1383" s="25"/>
      <c r="F1383" s="25"/>
      <c r="G1383" s="37"/>
      <c r="H1383" s="80" t="str">
        <f t="shared" si="21"/>
        <v/>
      </c>
      <c r="N1383" s="5" t="e">
        <f>IF(AND(B1383=#REF!,C1383=#REF!),LOOKUP(9.99999999999999E+307,$N$2:N1382)+1,"")</f>
        <v>#REF!</v>
      </c>
      <c r="AH1383" s="3"/>
    </row>
    <row r="1384" spans="2:34" ht="20.100000000000001" customHeight="1" x14ac:dyDescent="0.2">
      <c r="B1384" s="38"/>
      <c r="C1384" s="27"/>
      <c r="D1384" s="28"/>
      <c r="E1384" s="25"/>
      <c r="F1384" s="25"/>
      <c r="G1384" s="37"/>
      <c r="H1384" s="80" t="str">
        <f t="shared" si="21"/>
        <v/>
      </c>
      <c r="N1384" s="5" t="e">
        <f>IF(AND(B1384=#REF!,C1384=#REF!),LOOKUP(9.99999999999999E+307,$N$2:N1383)+1,"")</f>
        <v>#REF!</v>
      </c>
      <c r="AH1384" s="3"/>
    </row>
    <row r="1385" spans="2:34" ht="20.100000000000001" customHeight="1" x14ac:dyDescent="0.2">
      <c r="B1385" s="38"/>
      <c r="C1385" s="27"/>
      <c r="D1385" s="28"/>
      <c r="E1385" s="25"/>
      <c r="F1385" s="25"/>
      <c r="G1385" s="37"/>
      <c r="H1385" s="80" t="str">
        <f t="shared" si="21"/>
        <v/>
      </c>
      <c r="N1385" s="5" t="e">
        <f>IF(AND(B1385=#REF!,C1385=#REF!),LOOKUP(9.99999999999999E+307,$N$2:N1384)+1,"")</f>
        <v>#REF!</v>
      </c>
      <c r="AH1385" s="3"/>
    </row>
    <row r="1386" spans="2:34" ht="20.100000000000001" customHeight="1" x14ac:dyDescent="0.2">
      <c r="B1386" s="38"/>
      <c r="C1386" s="27"/>
      <c r="D1386" s="28"/>
      <c r="E1386" s="25"/>
      <c r="F1386" s="25"/>
      <c r="G1386" s="37"/>
      <c r="H1386" s="80" t="str">
        <f t="shared" si="21"/>
        <v/>
      </c>
      <c r="N1386" s="5" t="e">
        <f>IF(AND(B1386=#REF!,C1386=#REF!),LOOKUP(9.99999999999999E+307,$N$2:N1385)+1,"")</f>
        <v>#REF!</v>
      </c>
      <c r="AH1386" s="3"/>
    </row>
    <row r="1387" spans="2:34" ht="20.100000000000001" customHeight="1" x14ac:dyDescent="0.2">
      <c r="B1387" s="38"/>
      <c r="C1387" s="27"/>
      <c r="D1387" s="28"/>
      <c r="E1387" s="25"/>
      <c r="F1387" s="25"/>
      <c r="G1387" s="37"/>
      <c r="H1387" s="80" t="str">
        <f t="shared" si="21"/>
        <v/>
      </c>
      <c r="N1387" s="5" t="e">
        <f>IF(AND(B1387=#REF!,C1387=#REF!),LOOKUP(9.99999999999999E+307,$N$2:N1386)+1,"")</f>
        <v>#REF!</v>
      </c>
      <c r="AH1387" s="3"/>
    </row>
    <row r="1388" spans="2:34" ht="20.100000000000001" customHeight="1" x14ac:dyDescent="0.2">
      <c r="B1388" s="38"/>
      <c r="C1388" s="27"/>
      <c r="D1388" s="28"/>
      <c r="E1388" s="25"/>
      <c r="F1388" s="25"/>
      <c r="G1388" s="37"/>
      <c r="H1388" s="80" t="str">
        <f t="shared" si="21"/>
        <v/>
      </c>
      <c r="N1388" s="5" t="e">
        <f>IF(AND(B1388=#REF!,C1388=#REF!),LOOKUP(9.99999999999999E+307,$N$2:N1387)+1,"")</f>
        <v>#REF!</v>
      </c>
      <c r="AH1388" s="3"/>
    </row>
    <row r="1389" spans="2:34" ht="20.100000000000001" customHeight="1" x14ac:dyDescent="0.2">
      <c r="B1389" s="38"/>
      <c r="C1389" s="27"/>
      <c r="D1389" s="28"/>
      <c r="E1389" s="25"/>
      <c r="F1389" s="25"/>
      <c r="G1389" s="37"/>
      <c r="H1389" s="80" t="str">
        <f t="shared" si="21"/>
        <v/>
      </c>
      <c r="N1389" s="5" t="e">
        <f>IF(AND(B1389=#REF!,C1389=#REF!),LOOKUP(9.99999999999999E+307,$N$2:N1388)+1,"")</f>
        <v>#REF!</v>
      </c>
      <c r="AH1389" s="3"/>
    </row>
    <row r="1390" spans="2:34" ht="20.100000000000001" customHeight="1" x14ac:dyDescent="0.2">
      <c r="B1390" s="38"/>
      <c r="C1390" s="27"/>
      <c r="D1390" s="28"/>
      <c r="E1390" s="25"/>
      <c r="F1390" s="25"/>
      <c r="G1390" s="37"/>
      <c r="H1390" s="80" t="str">
        <f t="shared" si="21"/>
        <v/>
      </c>
      <c r="N1390" s="5" t="e">
        <f>IF(AND(B1390=#REF!,C1390=#REF!),LOOKUP(9.99999999999999E+307,$N$2:N1389)+1,"")</f>
        <v>#REF!</v>
      </c>
      <c r="AH1390" s="3"/>
    </row>
    <row r="1391" spans="2:34" ht="20.100000000000001" customHeight="1" x14ac:dyDescent="0.2">
      <c r="B1391" s="38"/>
      <c r="C1391" s="27"/>
      <c r="D1391" s="28"/>
      <c r="E1391" s="25"/>
      <c r="F1391" s="25"/>
      <c r="G1391" s="37"/>
      <c r="H1391" s="80" t="str">
        <f t="shared" si="21"/>
        <v/>
      </c>
      <c r="N1391" s="5" t="e">
        <f>IF(AND(B1391=#REF!,C1391=#REF!),LOOKUP(9.99999999999999E+307,$N$2:N1390)+1,"")</f>
        <v>#REF!</v>
      </c>
      <c r="AH1391" s="3"/>
    </row>
    <row r="1392" spans="2:34" ht="20.100000000000001" customHeight="1" x14ac:dyDescent="0.2">
      <c r="B1392" s="38"/>
      <c r="C1392" s="27"/>
      <c r="D1392" s="28"/>
      <c r="E1392" s="25"/>
      <c r="F1392" s="25"/>
      <c r="G1392" s="37"/>
      <c r="H1392" s="80" t="str">
        <f t="shared" si="21"/>
        <v/>
      </c>
      <c r="N1392" s="5" t="e">
        <f>IF(AND(B1392=#REF!,C1392=#REF!),LOOKUP(9.99999999999999E+307,$N$2:N1391)+1,"")</f>
        <v>#REF!</v>
      </c>
      <c r="AH1392" s="3"/>
    </row>
    <row r="1393" spans="2:34" ht="20.100000000000001" customHeight="1" x14ac:dyDescent="0.2">
      <c r="B1393" s="38"/>
      <c r="C1393" s="27"/>
      <c r="D1393" s="28"/>
      <c r="E1393" s="25"/>
      <c r="F1393" s="25"/>
      <c r="G1393" s="37"/>
      <c r="H1393" s="80" t="str">
        <f t="shared" si="21"/>
        <v/>
      </c>
      <c r="N1393" s="5" t="e">
        <f>IF(AND(B1393=#REF!,C1393=#REF!),LOOKUP(9.99999999999999E+307,$N$2:N1392)+1,"")</f>
        <v>#REF!</v>
      </c>
      <c r="AH1393" s="3"/>
    </row>
    <row r="1394" spans="2:34" ht="20.100000000000001" customHeight="1" x14ac:dyDescent="0.2">
      <c r="B1394" s="38"/>
      <c r="C1394" s="27"/>
      <c r="D1394" s="28"/>
      <c r="E1394" s="25"/>
      <c r="F1394" s="25"/>
      <c r="G1394" s="37"/>
      <c r="H1394" s="80" t="str">
        <f t="shared" si="21"/>
        <v/>
      </c>
      <c r="N1394" s="5" t="e">
        <f>IF(AND(B1394=#REF!,C1394=#REF!),LOOKUP(9.99999999999999E+307,$N$2:N1393)+1,"")</f>
        <v>#REF!</v>
      </c>
      <c r="AH1394" s="3"/>
    </row>
    <row r="1395" spans="2:34" ht="20.100000000000001" customHeight="1" x14ac:dyDescent="0.2">
      <c r="B1395" s="38"/>
      <c r="C1395" s="27"/>
      <c r="D1395" s="28"/>
      <c r="E1395" s="25"/>
      <c r="F1395" s="25"/>
      <c r="G1395" s="37"/>
      <c r="H1395" s="80" t="str">
        <f t="shared" si="21"/>
        <v/>
      </c>
      <c r="N1395" s="5" t="e">
        <f>IF(AND(B1395=#REF!,C1395=#REF!),LOOKUP(9.99999999999999E+307,$N$2:N1394)+1,"")</f>
        <v>#REF!</v>
      </c>
      <c r="AH1395" s="3"/>
    </row>
    <row r="1396" spans="2:34" ht="20.100000000000001" customHeight="1" x14ac:dyDescent="0.2">
      <c r="B1396" s="38"/>
      <c r="C1396" s="27"/>
      <c r="D1396" s="28"/>
      <c r="E1396" s="25"/>
      <c r="F1396" s="25"/>
      <c r="G1396" s="37"/>
      <c r="H1396" s="80" t="str">
        <f t="shared" si="21"/>
        <v/>
      </c>
      <c r="N1396" s="5" t="e">
        <f>IF(AND(B1396=#REF!,C1396=#REF!),LOOKUP(9.99999999999999E+307,$N$2:N1395)+1,"")</f>
        <v>#REF!</v>
      </c>
      <c r="AH1396" s="3"/>
    </row>
    <row r="1397" spans="2:34" ht="20.100000000000001" customHeight="1" x14ac:dyDescent="0.2">
      <c r="B1397" s="38"/>
      <c r="C1397" s="27"/>
      <c r="D1397" s="28"/>
      <c r="E1397" s="25"/>
      <c r="F1397" s="25"/>
      <c r="G1397" s="37"/>
      <c r="H1397" s="80" t="str">
        <f t="shared" si="21"/>
        <v/>
      </c>
      <c r="N1397" s="5" t="e">
        <f>IF(AND(B1397=#REF!,C1397=#REF!),LOOKUP(9.99999999999999E+307,$N$2:N1396)+1,"")</f>
        <v>#REF!</v>
      </c>
      <c r="AH1397" s="3"/>
    </row>
    <row r="1398" spans="2:34" ht="20.100000000000001" customHeight="1" x14ac:dyDescent="0.2">
      <c r="B1398" s="38"/>
      <c r="C1398" s="27"/>
      <c r="D1398" s="28"/>
      <c r="E1398" s="25"/>
      <c r="F1398" s="25"/>
      <c r="G1398" s="37"/>
      <c r="H1398" s="80" t="str">
        <f t="shared" si="21"/>
        <v/>
      </c>
      <c r="N1398" s="5" t="e">
        <f>IF(AND(B1398=#REF!,C1398=#REF!),LOOKUP(9.99999999999999E+307,$N$2:N1397)+1,"")</f>
        <v>#REF!</v>
      </c>
      <c r="AH1398" s="3"/>
    </row>
    <row r="1399" spans="2:34" ht="20.100000000000001" customHeight="1" x14ac:dyDescent="0.2">
      <c r="B1399" s="38"/>
      <c r="C1399" s="27"/>
      <c r="D1399" s="28"/>
      <c r="E1399" s="25"/>
      <c r="F1399" s="25"/>
      <c r="G1399" s="37"/>
      <c r="H1399" s="80" t="str">
        <f t="shared" si="21"/>
        <v/>
      </c>
      <c r="N1399" s="5" t="e">
        <f>IF(AND(B1399=#REF!,C1399=#REF!),LOOKUP(9.99999999999999E+307,$N$2:N1398)+1,"")</f>
        <v>#REF!</v>
      </c>
      <c r="AH1399" s="3"/>
    </row>
    <row r="1400" spans="2:34" ht="20.100000000000001" customHeight="1" x14ac:dyDescent="0.2">
      <c r="B1400" s="38"/>
      <c r="C1400" s="27"/>
      <c r="D1400" s="28"/>
      <c r="E1400" s="25"/>
      <c r="F1400" s="25"/>
      <c r="G1400" s="37"/>
      <c r="H1400" s="80" t="str">
        <f t="shared" si="21"/>
        <v/>
      </c>
      <c r="N1400" s="5" t="e">
        <f>IF(AND(B1400=#REF!,C1400=#REF!),LOOKUP(9.99999999999999E+307,$N$2:N1399)+1,"")</f>
        <v>#REF!</v>
      </c>
      <c r="AH1400" s="3"/>
    </row>
    <row r="1401" spans="2:34" ht="20.100000000000001" customHeight="1" x14ac:dyDescent="0.2">
      <c r="B1401" s="38"/>
      <c r="C1401" s="27"/>
      <c r="D1401" s="28"/>
      <c r="E1401" s="25"/>
      <c r="F1401" s="25"/>
      <c r="G1401" s="37"/>
      <c r="H1401" s="80" t="str">
        <f t="shared" si="21"/>
        <v/>
      </c>
      <c r="N1401" s="5" t="e">
        <f>IF(AND(B1401=#REF!,C1401=#REF!),LOOKUP(9.99999999999999E+307,$N$2:N1400)+1,"")</f>
        <v>#REF!</v>
      </c>
      <c r="AH1401" s="3"/>
    </row>
    <row r="1402" spans="2:34" ht="20.100000000000001" customHeight="1" x14ac:dyDescent="0.2">
      <c r="B1402" s="38"/>
      <c r="C1402" s="27"/>
      <c r="D1402" s="28"/>
      <c r="E1402" s="25"/>
      <c r="F1402" s="25"/>
      <c r="G1402" s="37"/>
      <c r="H1402" s="80" t="str">
        <f t="shared" si="21"/>
        <v/>
      </c>
      <c r="N1402" s="5" t="e">
        <f>IF(AND(B1402=#REF!,C1402=#REF!),LOOKUP(9.99999999999999E+307,$N$2:N1401)+1,"")</f>
        <v>#REF!</v>
      </c>
      <c r="AH1402" s="3"/>
    </row>
    <row r="1403" spans="2:34" ht="20.100000000000001" customHeight="1" x14ac:dyDescent="0.2">
      <c r="B1403" s="38"/>
      <c r="C1403" s="27"/>
      <c r="D1403" s="28"/>
      <c r="E1403" s="25"/>
      <c r="F1403" s="25"/>
      <c r="G1403" s="37"/>
      <c r="H1403" s="80" t="str">
        <f t="shared" si="21"/>
        <v/>
      </c>
      <c r="N1403" s="5" t="e">
        <f>IF(AND(B1403=#REF!,C1403=#REF!),LOOKUP(9.99999999999999E+307,$N$2:N1402)+1,"")</f>
        <v>#REF!</v>
      </c>
      <c r="AH1403" s="3"/>
    </row>
    <row r="1404" spans="2:34" ht="20.100000000000001" customHeight="1" x14ac:dyDescent="0.2">
      <c r="B1404" s="38"/>
      <c r="C1404" s="27"/>
      <c r="D1404" s="28"/>
      <c r="E1404" s="25"/>
      <c r="F1404" s="25"/>
      <c r="G1404" s="37"/>
      <c r="H1404" s="80" t="str">
        <f t="shared" si="21"/>
        <v/>
      </c>
      <c r="N1404" s="5" t="e">
        <f>IF(AND(B1404=#REF!,C1404=#REF!),LOOKUP(9.99999999999999E+307,$N$2:N1403)+1,"")</f>
        <v>#REF!</v>
      </c>
      <c r="AH1404" s="3"/>
    </row>
    <row r="1405" spans="2:34" ht="20.100000000000001" customHeight="1" x14ac:dyDescent="0.2">
      <c r="B1405" s="38"/>
      <c r="C1405" s="27"/>
      <c r="D1405" s="28"/>
      <c r="E1405" s="25"/>
      <c r="F1405" s="25"/>
      <c r="G1405" s="37"/>
      <c r="H1405" s="80" t="str">
        <f t="shared" si="21"/>
        <v/>
      </c>
      <c r="N1405" s="5" t="e">
        <f>IF(AND(B1405=#REF!,C1405=#REF!),LOOKUP(9.99999999999999E+307,$N$2:N1404)+1,"")</f>
        <v>#REF!</v>
      </c>
      <c r="AH1405" s="3"/>
    </row>
    <row r="1406" spans="2:34" ht="20.100000000000001" customHeight="1" x14ac:dyDescent="0.2">
      <c r="B1406" s="38"/>
      <c r="C1406" s="27"/>
      <c r="D1406" s="28"/>
      <c r="E1406" s="25"/>
      <c r="F1406" s="25"/>
      <c r="G1406" s="37"/>
      <c r="H1406" s="80" t="str">
        <f t="shared" si="21"/>
        <v/>
      </c>
      <c r="N1406" s="5" t="e">
        <f>IF(AND(B1406=#REF!,C1406=#REF!),LOOKUP(9.99999999999999E+307,$N$2:N1405)+1,"")</f>
        <v>#REF!</v>
      </c>
      <c r="AH1406" s="3"/>
    </row>
    <row r="1407" spans="2:34" ht="20.100000000000001" customHeight="1" x14ac:dyDescent="0.2">
      <c r="B1407" s="38"/>
      <c r="C1407" s="27"/>
      <c r="D1407" s="28"/>
      <c r="E1407" s="25"/>
      <c r="F1407" s="25"/>
      <c r="G1407" s="37"/>
      <c r="H1407" s="80" t="str">
        <f t="shared" si="21"/>
        <v/>
      </c>
      <c r="N1407" s="5" t="e">
        <f>IF(AND(B1407=#REF!,C1407=#REF!),LOOKUP(9.99999999999999E+307,$N$2:N1406)+1,"")</f>
        <v>#REF!</v>
      </c>
      <c r="AH1407" s="3"/>
    </row>
    <row r="1408" spans="2:34" ht="20.100000000000001" customHeight="1" x14ac:dyDescent="0.2">
      <c r="B1408" s="38"/>
      <c r="C1408" s="27"/>
      <c r="D1408" s="28"/>
      <c r="E1408" s="25"/>
      <c r="F1408" s="25"/>
      <c r="G1408" s="37"/>
      <c r="H1408" s="80" t="str">
        <f t="shared" si="21"/>
        <v/>
      </c>
      <c r="N1408" s="5" t="e">
        <f>IF(AND(B1408=#REF!,C1408=#REF!),LOOKUP(9.99999999999999E+307,$N$2:N1407)+1,"")</f>
        <v>#REF!</v>
      </c>
      <c r="AH1408" s="3"/>
    </row>
    <row r="1409" spans="2:34" ht="20.100000000000001" customHeight="1" x14ac:dyDescent="0.2">
      <c r="B1409" s="38"/>
      <c r="C1409" s="27"/>
      <c r="D1409" s="28"/>
      <c r="E1409" s="25"/>
      <c r="F1409" s="25"/>
      <c r="G1409" s="37"/>
      <c r="H1409" s="80" t="str">
        <f t="shared" si="21"/>
        <v/>
      </c>
      <c r="N1409" s="5" t="e">
        <f>IF(AND(B1409=#REF!,C1409=#REF!),LOOKUP(9.99999999999999E+307,$N$2:N1408)+1,"")</f>
        <v>#REF!</v>
      </c>
      <c r="AH1409" s="3"/>
    </row>
    <row r="1410" spans="2:34" ht="20.100000000000001" customHeight="1" x14ac:dyDescent="0.2">
      <c r="B1410" s="38"/>
      <c r="C1410" s="27"/>
      <c r="D1410" s="28"/>
      <c r="E1410" s="25"/>
      <c r="F1410" s="25"/>
      <c r="G1410" s="37"/>
      <c r="H1410" s="80" t="str">
        <f t="shared" si="21"/>
        <v/>
      </c>
      <c r="N1410" s="5" t="e">
        <f>IF(AND(B1410=#REF!,C1410=#REF!),LOOKUP(9.99999999999999E+307,$N$2:N1409)+1,"")</f>
        <v>#REF!</v>
      </c>
      <c r="AH1410" s="3"/>
    </row>
    <row r="1411" spans="2:34" ht="20.100000000000001" customHeight="1" x14ac:dyDescent="0.2">
      <c r="B1411" s="38"/>
      <c r="C1411" s="27"/>
      <c r="D1411" s="28"/>
      <c r="E1411" s="25"/>
      <c r="F1411" s="25"/>
      <c r="G1411" s="37"/>
      <c r="H1411" s="80" t="str">
        <f t="shared" si="21"/>
        <v/>
      </c>
      <c r="N1411" s="5" t="e">
        <f>IF(AND(B1411=#REF!,C1411=#REF!),LOOKUP(9.99999999999999E+307,$N$2:N1410)+1,"")</f>
        <v>#REF!</v>
      </c>
      <c r="AH1411" s="3"/>
    </row>
    <row r="1412" spans="2:34" ht="20.100000000000001" customHeight="1" x14ac:dyDescent="0.2">
      <c r="B1412" s="38"/>
      <c r="C1412" s="27"/>
      <c r="D1412" s="28"/>
      <c r="E1412" s="25"/>
      <c r="F1412" s="25"/>
      <c r="G1412" s="37"/>
      <c r="H1412" s="80" t="str">
        <f t="shared" ref="H1412:H1475" si="22">IF(E1412="","",IF(E1412="เด็กชาย","M",IF(E1412="นาย","M","W")))</f>
        <v/>
      </c>
      <c r="N1412" s="5" t="e">
        <f>IF(AND(B1412=#REF!,C1412=#REF!),LOOKUP(9.99999999999999E+307,$N$2:N1411)+1,"")</f>
        <v>#REF!</v>
      </c>
      <c r="AH1412" s="3"/>
    </row>
    <row r="1413" spans="2:34" ht="20.100000000000001" customHeight="1" x14ac:dyDescent="0.2">
      <c r="B1413" s="38"/>
      <c r="C1413" s="27"/>
      <c r="D1413" s="28"/>
      <c r="E1413" s="25"/>
      <c r="F1413" s="25"/>
      <c r="G1413" s="37"/>
      <c r="H1413" s="80" t="str">
        <f t="shared" si="22"/>
        <v/>
      </c>
      <c r="N1413" s="5" t="e">
        <f>IF(AND(B1413=#REF!,C1413=#REF!),LOOKUP(9.99999999999999E+307,$N$2:N1412)+1,"")</f>
        <v>#REF!</v>
      </c>
      <c r="AH1413" s="3"/>
    </row>
    <row r="1414" spans="2:34" ht="20.100000000000001" customHeight="1" x14ac:dyDescent="0.2">
      <c r="B1414" s="38"/>
      <c r="C1414" s="27"/>
      <c r="D1414" s="28"/>
      <c r="E1414" s="25"/>
      <c r="F1414" s="25"/>
      <c r="G1414" s="37"/>
      <c r="H1414" s="80" t="str">
        <f t="shared" si="22"/>
        <v/>
      </c>
      <c r="N1414" s="5" t="e">
        <f>IF(AND(B1414=#REF!,C1414=#REF!),LOOKUP(9.99999999999999E+307,$N$2:N1413)+1,"")</f>
        <v>#REF!</v>
      </c>
      <c r="AH1414" s="3"/>
    </row>
    <row r="1415" spans="2:34" ht="20.100000000000001" customHeight="1" x14ac:dyDescent="0.2">
      <c r="B1415" s="38"/>
      <c r="C1415" s="27"/>
      <c r="D1415" s="28"/>
      <c r="E1415" s="25"/>
      <c r="F1415" s="25"/>
      <c r="G1415" s="37"/>
      <c r="H1415" s="80" t="str">
        <f t="shared" si="22"/>
        <v/>
      </c>
      <c r="N1415" s="5" t="e">
        <f>IF(AND(B1415=#REF!,C1415=#REF!),LOOKUP(9.99999999999999E+307,$N$2:N1414)+1,"")</f>
        <v>#REF!</v>
      </c>
      <c r="AH1415" s="3"/>
    </row>
    <row r="1416" spans="2:34" ht="20.100000000000001" customHeight="1" x14ac:dyDescent="0.2">
      <c r="B1416" s="38"/>
      <c r="C1416" s="27"/>
      <c r="D1416" s="28"/>
      <c r="E1416" s="25"/>
      <c r="F1416" s="25"/>
      <c r="G1416" s="37"/>
      <c r="H1416" s="80" t="str">
        <f t="shared" si="22"/>
        <v/>
      </c>
      <c r="N1416" s="5" t="e">
        <f>IF(AND(B1416=#REF!,C1416=#REF!),LOOKUP(9.99999999999999E+307,$N$2:N1415)+1,"")</f>
        <v>#REF!</v>
      </c>
      <c r="AH1416" s="3"/>
    </row>
    <row r="1417" spans="2:34" ht="20.100000000000001" customHeight="1" x14ac:dyDescent="0.2">
      <c r="B1417" s="38"/>
      <c r="C1417" s="27"/>
      <c r="D1417" s="28"/>
      <c r="E1417" s="25"/>
      <c r="F1417" s="25"/>
      <c r="G1417" s="37"/>
      <c r="H1417" s="80" t="str">
        <f t="shared" si="22"/>
        <v/>
      </c>
      <c r="N1417" s="5" t="e">
        <f>IF(AND(B1417=#REF!,C1417=#REF!),LOOKUP(9.99999999999999E+307,$N$2:N1416)+1,"")</f>
        <v>#REF!</v>
      </c>
      <c r="AH1417" s="3"/>
    </row>
    <row r="1418" spans="2:34" ht="20.100000000000001" customHeight="1" x14ac:dyDescent="0.2">
      <c r="B1418" s="38"/>
      <c r="C1418" s="27"/>
      <c r="D1418" s="28"/>
      <c r="E1418" s="25"/>
      <c r="F1418" s="25"/>
      <c r="G1418" s="37"/>
      <c r="H1418" s="80" t="str">
        <f t="shared" si="22"/>
        <v/>
      </c>
      <c r="N1418" s="5" t="e">
        <f>IF(AND(B1418=#REF!,C1418=#REF!),LOOKUP(9.99999999999999E+307,$N$2:N1417)+1,"")</f>
        <v>#REF!</v>
      </c>
      <c r="AH1418" s="3"/>
    </row>
    <row r="1419" spans="2:34" ht="20.100000000000001" customHeight="1" x14ac:dyDescent="0.2">
      <c r="B1419" s="38"/>
      <c r="C1419" s="27"/>
      <c r="D1419" s="28"/>
      <c r="E1419" s="25"/>
      <c r="F1419" s="25"/>
      <c r="G1419" s="37"/>
      <c r="H1419" s="80" t="str">
        <f t="shared" si="22"/>
        <v/>
      </c>
      <c r="N1419" s="5" t="e">
        <f>IF(AND(B1419=#REF!,C1419=#REF!),LOOKUP(9.99999999999999E+307,$N$2:N1418)+1,"")</f>
        <v>#REF!</v>
      </c>
      <c r="AH1419" s="3"/>
    </row>
    <row r="1420" spans="2:34" ht="20.100000000000001" customHeight="1" x14ac:dyDescent="0.2">
      <c r="B1420" s="38"/>
      <c r="C1420" s="27"/>
      <c r="D1420" s="28"/>
      <c r="E1420" s="25"/>
      <c r="F1420" s="25"/>
      <c r="G1420" s="37"/>
      <c r="H1420" s="80" t="str">
        <f t="shared" si="22"/>
        <v/>
      </c>
      <c r="N1420" s="5" t="e">
        <f>IF(AND(B1420=#REF!,C1420=#REF!),LOOKUP(9.99999999999999E+307,$N$2:N1419)+1,"")</f>
        <v>#REF!</v>
      </c>
      <c r="AH1420" s="3"/>
    </row>
    <row r="1421" spans="2:34" ht="20.100000000000001" customHeight="1" x14ac:dyDescent="0.2">
      <c r="B1421" s="38"/>
      <c r="C1421" s="27"/>
      <c r="D1421" s="28"/>
      <c r="E1421" s="25"/>
      <c r="F1421" s="25"/>
      <c r="G1421" s="37"/>
      <c r="H1421" s="80" t="str">
        <f t="shared" si="22"/>
        <v/>
      </c>
      <c r="N1421" s="5" t="e">
        <f>IF(AND(B1421=#REF!,C1421=#REF!),LOOKUP(9.99999999999999E+307,$N$2:N1420)+1,"")</f>
        <v>#REF!</v>
      </c>
      <c r="AH1421" s="3"/>
    </row>
    <row r="1422" spans="2:34" ht="20.100000000000001" customHeight="1" x14ac:dyDescent="0.2">
      <c r="B1422" s="38"/>
      <c r="C1422" s="27"/>
      <c r="D1422" s="28"/>
      <c r="E1422" s="25"/>
      <c r="F1422" s="25"/>
      <c r="G1422" s="37"/>
      <c r="H1422" s="80" t="str">
        <f t="shared" si="22"/>
        <v/>
      </c>
      <c r="N1422" s="5" t="e">
        <f>IF(AND(B1422=#REF!,C1422=#REF!),LOOKUP(9.99999999999999E+307,$N$2:N1421)+1,"")</f>
        <v>#REF!</v>
      </c>
      <c r="AH1422" s="3"/>
    </row>
    <row r="1423" spans="2:34" ht="20.100000000000001" customHeight="1" x14ac:dyDescent="0.2">
      <c r="B1423" s="38"/>
      <c r="C1423" s="27"/>
      <c r="D1423" s="28"/>
      <c r="E1423" s="25"/>
      <c r="F1423" s="25"/>
      <c r="G1423" s="37"/>
      <c r="H1423" s="80" t="str">
        <f t="shared" si="22"/>
        <v/>
      </c>
      <c r="N1423" s="5" t="e">
        <f>IF(AND(B1423=#REF!,C1423=#REF!),LOOKUP(9.99999999999999E+307,$N$2:N1422)+1,"")</f>
        <v>#REF!</v>
      </c>
      <c r="AH1423" s="3"/>
    </row>
    <row r="1424" spans="2:34" ht="20.100000000000001" customHeight="1" x14ac:dyDescent="0.2">
      <c r="B1424" s="38"/>
      <c r="C1424" s="27"/>
      <c r="D1424" s="28"/>
      <c r="E1424" s="25"/>
      <c r="F1424" s="25"/>
      <c r="G1424" s="37"/>
      <c r="H1424" s="80" t="str">
        <f t="shared" si="22"/>
        <v/>
      </c>
      <c r="N1424" s="5" t="e">
        <f>IF(AND(B1424=#REF!,C1424=#REF!),LOOKUP(9.99999999999999E+307,$N$2:N1423)+1,"")</f>
        <v>#REF!</v>
      </c>
      <c r="AH1424" s="3"/>
    </row>
    <row r="1425" spans="2:34" ht="20.100000000000001" customHeight="1" x14ac:dyDescent="0.2">
      <c r="B1425" s="38"/>
      <c r="C1425" s="27"/>
      <c r="D1425" s="28"/>
      <c r="E1425" s="25"/>
      <c r="F1425" s="25"/>
      <c r="G1425" s="37"/>
      <c r="H1425" s="80" t="str">
        <f t="shared" si="22"/>
        <v/>
      </c>
      <c r="N1425" s="5" t="e">
        <f>IF(AND(B1425=#REF!,C1425=#REF!),LOOKUP(9.99999999999999E+307,$N$2:N1424)+1,"")</f>
        <v>#REF!</v>
      </c>
      <c r="AH1425" s="3"/>
    </row>
    <row r="1426" spans="2:34" ht="20.100000000000001" customHeight="1" x14ac:dyDescent="0.2">
      <c r="B1426" s="38"/>
      <c r="C1426" s="27"/>
      <c r="D1426" s="28"/>
      <c r="E1426" s="25"/>
      <c r="F1426" s="25"/>
      <c r="G1426" s="37"/>
      <c r="H1426" s="80" t="str">
        <f t="shared" si="22"/>
        <v/>
      </c>
      <c r="N1426" s="5" t="e">
        <f>IF(AND(B1426=#REF!,C1426=#REF!),LOOKUP(9.99999999999999E+307,$N$2:N1425)+1,"")</f>
        <v>#REF!</v>
      </c>
      <c r="AH1426" s="3"/>
    </row>
    <row r="1427" spans="2:34" ht="20.100000000000001" customHeight="1" x14ac:dyDescent="0.2">
      <c r="B1427" s="38"/>
      <c r="C1427" s="27"/>
      <c r="D1427" s="28"/>
      <c r="E1427" s="25"/>
      <c r="F1427" s="25"/>
      <c r="G1427" s="37"/>
      <c r="H1427" s="80" t="str">
        <f t="shared" si="22"/>
        <v/>
      </c>
      <c r="N1427" s="5" t="e">
        <f>IF(AND(B1427=#REF!,C1427=#REF!),LOOKUP(9.99999999999999E+307,$N$2:N1426)+1,"")</f>
        <v>#REF!</v>
      </c>
      <c r="AH1427" s="3"/>
    </row>
    <row r="1428" spans="2:34" ht="20.100000000000001" customHeight="1" x14ac:dyDescent="0.2">
      <c r="B1428" s="38"/>
      <c r="C1428" s="27"/>
      <c r="D1428" s="28"/>
      <c r="E1428" s="25"/>
      <c r="F1428" s="25"/>
      <c r="G1428" s="37"/>
      <c r="H1428" s="80" t="str">
        <f t="shared" si="22"/>
        <v/>
      </c>
      <c r="N1428" s="5" t="e">
        <f>IF(AND(B1428=#REF!,C1428=#REF!),LOOKUP(9.99999999999999E+307,$N$2:N1427)+1,"")</f>
        <v>#REF!</v>
      </c>
      <c r="AH1428" s="3"/>
    </row>
    <row r="1429" spans="2:34" ht="20.100000000000001" customHeight="1" x14ac:dyDescent="0.2">
      <c r="B1429" s="38"/>
      <c r="C1429" s="27"/>
      <c r="D1429" s="28"/>
      <c r="E1429" s="25"/>
      <c r="F1429" s="25"/>
      <c r="G1429" s="37"/>
      <c r="H1429" s="80" t="str">
        <f t="shared" si="22"/>
        <v/>
      </c>
      <c r="N1429" s="5" t="e">
        <f>IF(AND(B1429=#REF!,C1429=#REF!),LOOKUP(9.99999999999999E+307,$N$2:N1428)+1,"")</f>
        <v>#REF!</v>
      </c>
      <c r="AH1429" s="3"/>
    </row>
    <row r="1430" spans="2:34" ht="20.100000000000001" customHeight="1" x14ac:dyDescent="0.2">
      <c r="B1430" s="38"/>
      <c r="C1430" s="27"/>
      <c r="D1430" s="28"/>
      <c r="E1430" s="25"/>
      <c r="F1430" s="25"/>
      <c r="G1430" s="37"/>
      <c r="H1430" s="80" t="str">
        <f t="shared" si="22"/>
        <v/>
      </c>
      <c r="N1430" s="5" t="e">
        <f>IF(AND(B1430=#REF!,C1430=#REF!),LOOKUP(9.99999999999999E+307,$N$2:N1429)+1,"")</f>
        <v>#REF!</v>
      </c>
      <c r="AH1430" s="3"/>
    </row>
    <row r="1431" spans="2:34" ht="20.100000000000001" customHeight="1" x14ac:dyDescent="0.2">
      <c r="B1431" s="38"/>
      <c r="C1431" s="27"/>
      <c r="D1431" s="28"/>
      <c r="E1431" s="25"/>
      <c r="F1431" s="25"/>
      <c r="G1431" s="37"/>
      <c r="H1431" s="80" t="str">
        <f t="shared" si="22"/>
        <v/>
      </c>
      <c r="N1431" s="5" t="e">
        <f>IF(AND(B1431=#REF!,C1431=#REF!),LOOKUP(9.99999999999999E+307,$N$2:N1430)+1,"")</f>
        <v>#REF!</v>
      </c>
      <c r="AH1431" s="3"/>
    </row>
    <row r="1432" spans="2:34" ht="20.100000000000001" customHeight="1" x14ac:dyDescent="0.2">
      <c r="B1432" s="38"/>
      <c r="C1432" s="27"/>
      <c r="D1432" s="28"/>
      <c r="E1432" s="25"/>
      <c r="F1432" s="25"/>
      <c r="G1432" s="37"/>
      <c r="H1432" s="80" t="str">
        <f t="shared" si="22"/>
        <v/>
      </c>
      <c r="N1432" s="5" t="e">
        <f>IF(AND(B1432=#REF!,C1432=#REF!),LOOKUP(9.99999999999999E+307,$N$2:N1431)+1,"")</f>
        <v>#REF!</v>
      </c>
      <c r="AH1432" s="3"/>
    </row>
    <row r="1433" spans="2:34" ht="20.100000000000001" customHeight="1" x14ac:dyDescent="0.2">
      <c r="B1433" s="38"/>
      <c r="C1433" s="27"/>
      <c r="D1433" s="28"/>
      <c r="E1433" s="25"/>
      <c r="F1433" s="25"/>
      <c r="G1433" s="37"/>
      <c r="H1433" s="80" t="str">
        <f t="shared" si="22"/>
        <v/>
      </c>
      <c r="N1433" s="5" t="e">
        <f>IF(AND(B1433=#REF!,C1433=#REF!),LOOKUP(9.99999999999999E+307,$N$2:N1432)+1,"")</f>
        <v>#REF!</v>
      </c>
      <c r="AH1433" s="3"/>
    </row>
    <row r="1434" spans="2:34" ht="20.100000000000001" customHeight="1" x14ac:dyDescent="0.2">
      <c r="B1434" s="38"/>
      <c r="C1434" s="27"/>
      <c r="D1434" s="28"/>
      <c r="E1434" s="25"/>
      <c r="F1434" s="25"/>
      <c r="G1434" s="37"/>
      <c r="H1434" s="80" t="str">
        <f t="shared" si="22"/>
        <v/>
      </c>
      <c r="N1434" s="5" t="e">
        <f>IF(AND(B1434=#REF!,C1434=#REF!),LOOKUP(9.99999999999999E+307,$N$2:N1433)+1,"")</f>
        <v>#REF!</v>
      </c>
      <c r="AH1434" s="3"/>
    </row>
    <row r="1435" spans="2:34" ht="20.100000000000001" customHeight="1" x14ac:dyDescent="0.2">
      <c r="B1435" s="38"/>
      <c r="C1435" s="27"/>
      <c r="D1435" s="28"/>
      <c r="E1435" s="25"/>
      <c r="F1435" s="25"/>
      <c r="G1435" s="37"/>
      <c r="H1435" s="80" t="str">
        <f t="shared" si="22"/>
        <v/>
      </c>
      <c r="N1435" s="5" t="e">
        <f>IF(AND(B1435=#REF!,C1435=#REF!),LOOKUP(9.99999999999999E+307,$N$2:N1434)+1,"")</f>
        <v>#REF!</v>
      </c>
      <c r="AH1435" s="3"/>
    </row>
    <row r="1436" spans="2:34" ht="20.100000000000001" customHeight="1" x14ac:dyDescent="0.2">
      <c r="B1436" s="38"/>
      <c r="C1436" s="27"/>
      <c r="D1436" s="28"/>
      <c r="E1436" s="25"/>
      <c r="F1436" s="25"/>
      <c r="G1436" s="37"/>
      <c r="H1436" s="80" t="str">
        <f t="shared" si="22"/>
        <v/>
      </c>
      <c r="N1436" s="5" t="e">
        <f>IF(AND(B1436=#REF!,C1436=#REF!),LOOKUP(9.99999999999999E+307,$N$2:N1435)+1,"")</f>
        <v>#REF!</v>
      </c>
      <c r="AH1436" s="3"/>
    </row>
    <row r="1437" spans="2:34" ht="20.100000000000001" customHeight="1" x14ac:dyDescent="0.2">
      <c r="B1437" s="38"/>
      <c r="C1437" s="27"/>
      <c r="D1437" s="28"/>
      <c r="E1437" s="25"/>
      <c r="F1437" s="25"/>
      <c r="G1437" s="37"/>
      <c r="H1437" s="80" t="str">
        <f t="shared" si="22"/>
        <v/>
      </c>
      <c r="N1437" s="5" t="e">
        <f>IF(AND(B1437=#REF!,C1437=#REF!),LOOKUP(9.99999999999999E+307,$N$2:N1436)+1,"")</f>
        <v>#REF!</v>
      </c>
      <c r="AH1437" s="3"/>
    </row>
    <row r="1438" spans="2:34" ht="20.100000000000001" customHeight="1" x14ac:dyDescent="0.2">
      <c r="B1438" s="38"/>
      <c r="C1438" s="27"/>
      <c r="D1438" s="28"/>
      <c r="E1438" s="25"/>
      <c r="F1438" s="25"/>
      <c r="G1438" s="37"/>
      <c r="H1438" s="80" t="str">
        <f t="shared" si="22"/>
        <v/>
      </c>
      <c r="N1438" s="5" t="e">
        <f>IF(AND(B1438=#REF!,C1438=#REF!),LOOKUP(9.99999999999999E+307,$N$2:N1437)+1,"")</f>
        <v>#REF!</v>
      </c>
      <c r="AH1438" s="3"/>
    </row>
    <row r="1439" spans="2:34" ht="20.100000000000001" customHeight="1" x14ac:dyDescent="0.2">
      <c r="B1439" s="38"/>
      <c r="C1439" s="27"/>
      <c r="D1439" s="28"/>
      <c r="E1439" s="25"/>
      <c r="F1439" s="25"/>
      <c r="G1439" s="37"/>
      <c r="H1439" s="80" t="str">
        <f t="shared" si="22"/>
        <v/>
      </c>
      <c r="N1439" s="5" t="e">
        <f>IF(AND(B1439=#REF!,C1439=#REF!),LOOKUP(9.99999999999999E+307,$N$2:N1438)+1,"")</f>
        <v>#REF!</v>
      </c>
      <c r="AH1439" s="3"/>
    </row>
    <row r="1440" spans="2:34" ht="20.100000000000001" customHeight="1" x14ac:dyDescent="0.2">
      <c r="B1440" s="38"/>
      <c r="C1440" s="27"/>
      <c r="D1440" s="28"/>
      <c r="E1440" s="25"/>
      <c r="F1440" s="25"/>
      <c r="G1440" s="37"/>
      <c r="H1440" s="80" t="str">
        <f t="shared" si="22"/>
        <v/>
      </c>
      <c r="N1440" s="5" t="e">
        <f>IF(AND(B1440=#REF!,C1440=#REF!),LOOKUP(9.99999999999999E+307,$N$2:N1439)+1,"")</f>
        <v>#REF!</v>
      </c>
      <c r="AH1440" s="3"/>
    </row>
    <row r="1441" spans="2:34" ht="20.100000000000001" customHeight="1" x14ac:dyDescent="0.2">
      <c r="B1441" s="38"/>
      <c r="C1441" s="27"/>
      <c r="D1441" s="28"/>
      <c r="E1441" s="25"/>
      <c r="F1441" s="25"/>
      <c r="G1441" s="37"/>
      <c r="H1441" s="80" t="str">
        <f t="shared" si="22"/>
        <v/>
      </c>
      <c r="N1441" s="5" t="e">
        <f>IF(AND(B1441=#REF!,C1441=#REF!),LOOKUP(9.99999999999999E+307,$N$2:N1440)+1,"")</f>
        <v>#REF!</v>
      </c>
      <c r="AH1441" s="3"/>
    </row>
    <row r="1442" spans="2:34" ht="20.100000000000001" customHeight="1" x14ac:dyDescent="0.2">
      <c r="B1442" s="38"/>
      <c r="C1442" s="27"/>
      <c r="D1442" s="28"/>
      <c r="E1442" s="25"/>
      <c r="F1442" s="25"/>
      <c r="G1442" s="37"/>
      <c r="H1442" s="80" t="str">
        <f t="shared" si="22"/>
        <v/>
      </c>
      <c r="N1442" s="5" t="e">
        <f>IF(AND(B1442=#REF!,C1442=#REF!),LOOKUP(9.99999999999999E+307,$N$2:N1441)+1,"")</f>
        <v>#REF!</v>
      </c>
      <c r="AH1442" s="3"/>
    </row>
    <row r="1443" spans="2:34" ht="20.100000000000001" customHeight="1" x14ac:dyDescent="0.2">
      <c r="B1443" s="38"/>
      <c r="C1443" s="27"/>
      <c r="D1443" s="28"/>
      <c r="E1443" s="25"/>
      <c r="F1443" s="25"/>
      <c r="G1443" s="37"/>
      <c r="H1443" s="80" t="str">
        <f t="shared" si="22"/>
        <v/>
      </c>
      <c r="N1443" s="5" t="e">
        <f>IF(AND(B1443=#REF!,C1443=#REF!),LOOKUP(9.99999999999999E+307,$N$2:N1442)+1,"")</f>
        <v>#REF!</v>
      </c>
      <c r="AH1443" s="3"/>
    </row>
    <row r="1444" spans="2:34" ht="20.100000000000001" customHeight="1" x14ac:dyDescent="0.2">
      <c r="B1444" s="38"/>
      <c r="C1444" s="27"/>
      <c r="D1444" s="28"/>
      <c r="E1444" s="25"/>
      <c r="F1444" s="25"/>
      <c r="G1444" s="37"/>
      <c r="H1444" s="80" t="str">
        <f t="shared" si="22"/>
        <v/>
      </c>
      <c r="N1444" s="5" t="e">
        <f>IF(AND(B1444=#REF!,C1444=#REF!),LOOKUP(9.99999999999999E+307,$N$2:N1443)+1,"")</f>
        <v>#REF!</v>
      </c>
      <c r="AH1444" s="3"/>
    </row>
    <row r="1445" spans="2:34" ht="20.100000000000001" customHeight="1" x14ac:dyDescent="0.2">
      <c r="B1445" s="38"/>
      <c r="C1445" s="27"/>
      <c r="D1445" s="28"/>
      <c r="E1445" s="25"/>
      <c r="F1445" s="25"/>
      <c r="G1445" s="37"/>
      <c r="H1445" s="80" t="str">
        <f t="shared" si="22"/>
        <v/>
      </c>
      <c r="N1445" s="5" t="e">
        <f>IF(AND(B1445=#REF!,C1445=#REF!),LOOKUP(9.99999999999999E+307,$N$2:N1444)+1,"")</f>
        <v>#REF!</v>
      </c>
      <c r="AH1445" s="3"/>
    </row>
    <row r="1446" spans="2:34" ht="20.100000000000001" customHeight="1" x14ac:dyDescent="0.2">
      <c r="B1446" s="38"/>
      <c r="C1446" s="27"/>
      <c r="D1446" s="28"/>
      <c r="E1446" s="25"/>
      <c r="F1446" s="25"/>
      <c r="G1446" s="37"/>
      <c r="H1446" s="80" t="str">
        <f t="shared" si="22"/>
        <v/>
      </c>
      <c r="N1446" s="5" t="e">
        <f>IF(AND(B1446=#REF!,C1446=#REF!),LOOKUP(9.99999999999999E+307,$N$2:N1445)+1,"")</f>
        <v>#REF!</v>
      </c>
      <c r="AH1446" s="3"/>
    </row>
    <row r="1447" spans="2:34" ht="20.100000000000001" customHeight="1" x14ac:dyDescent="0.2">
      <c r="B1447" s="38"/>
      <c r="C1447" s="27"/>
      <c r="D1447" s="28"/>
      <c r="E1447" s="25"/>
      <c r="F1447" s="25"/>
      <c r="G1447" s="37"/>
      <c r="H1447" s="80" t="str">
        <f t="shared" si="22"/>
        <v/>
      </c>
      <c r="N1447" s="5" t="e">
        <f>IF(AND(B1447=#REF!,C1447=#REF!),LOOKUP(9.99999999999999E+307,$N$2:N1446)+1,"")</f>
        <v>#REF!</v>
      </c>
      <c r="AH1447" s="3"/>
    </row>
    <row r="1448" spans="2:34" ht="20.100000000000001" customHeight="1" x14ac:dyDescent="0.2">
      <c r="B1448" s="38"/>
      <c r="C1448" s="27"/>
      <c r="D1448" s="28"/>
      <c r="E1448" s="25"/>
      <c r="F1448" s="25"/>
      <c r="G1448" s="37"/>
      <c r="H1448" s="80" t="str">
        <f t="shared" si="22"/>
        <v/>
      </c>
      <c r="N1448" s="5" t="e">
        <f>IF(AND(B1448=#REF!,C1448=#REF!),LOOKUP(9.99999999999999E+307,$N$2:N1447)+1,"")</f>
        <v>#REF!</v>
      </c>
      <c r="AH1448" s="3"/>
    </row>
    <row r="1449" spans="2:34" ht="20.100000000000001" customHeight="1" x14ac:dyDescent="0.2">
      <c r="B1449" s="38"/>
      <c r="C1449" s="27"/>
      <c r="D1449" s="28"/>
      <c r="E1449" s="25"/>
      <c r="F1449" s="25"/>
      <c r="G1449" s="37"/>
      <c r="H1449" s="80" t="str">
        <f t="shared" si="22"/>
        <v/>
      </c>
      <c r="N1449" s="5" t="e">
        <f>IF(AND(B1449=#REF!,C1449=#REF!),LOOKUP(9.99999999999999E+307,$N$2:N1448)+1,"")</f>
        <v>#REF!</v>
      </c>
      <c r="AH1449" s="3"/>
    </row>
    <row r="1450" spans="2:34" ht="20.100000000000001" customHeight="1" x14ac:dyDescent="0.2">
      <c r="B1450" s="38"/>
      <c r="C1450" s="27"/>
      <c r="D1450" s="28"/>
      <c r="E1450" s="25"/>
      <c r="F1450" s="25"/>
      <c r="G1450" s="37"/>
      <c r="H1450" s="80" t="str">
        <f t="shared" si="22"/>
        <v/>
      </c>
      <c r="N1450" s="5" t="e">
        <f>IF(AND(B1450=#REF!,C1450=#REF!),LOOKUP(9.99999999999999E+307,$N$2:N1449)+1,"")</f>
        <v>#REF!</v>
      </c>
      <c r="AH1450" s="3"/>
    </row>
    <row r="1451" spans="2:34" ht="20.100000000000001" customHeight="1" x14ac:dyDescent="0.2">
      <c r="B1451" s="38"/>
      <c r="C1451" s="27"/>
      <c r="D1451" s="28"/>
      <c r="E1451" s="25"/>
      <c r="F1451" s="25"/>
      <c r="G1451" s="37"/>
      <c r="H1451" s="80" t="str">
        <f t="shared" si="22"/>
        <v/>
      </c>
      <c r="N1451" s="5" t="e">
        <f>IF(AND(B1451=#REF!,C1451=#REF!),LOOKUP(9.99999999999999E+307,$N$2:N1450)+1,"")</f>
        <v>#REF!</v>
      </c>
      <c r="AH1451" s="3"/>
    </row>
    <row r="1452" spans="2:34" ht="20.100000000000001" customHeight="1" x14ac:dyDescent="0.2">
      <c r="B1452" s="38"/>
      <c r="C1452" s="27"/>
      <c r="D1452" s="28"/>
      <c r="E1452" s="25"/>
      <c r="F1452" s="25"/>
      <c r="G1452" s="37"/>
      <c r="H1452" s="80" t="str">
        <f t="shared" si="22"/>
        <v/>
      </c>
      <c r="N1452" s="5" t="e">
        <f>IF(AND(B1452=#REF!,C1452=#REF!),LOOKUP(9.99999999999999E+307,$N$2:N1451)+1,"")</f>
        <v>#REF!</v>
      </c>
      <c r="AH1452" s="3"/>
    </row>
    <row r="1453" spans="2:34" ht="20.100000000000001" customHeight="1" x14ac:dyDescent="0.2">
      <c r="B1453" s="38"/>
      <c r="C1453" s="27"/>
      <c r="D1453" s="28"/>
      <c r="E1453" s="25"/>
      <c r="F1453" s="25"/>
      <c r="G1453" s="37"/>
      <c r="H1453" s="80" t="str">
        <f t="shared" si="22"/>
        <v/>
      </c>
      <c r="N1453" s="5" t="e">
        <f>IF(AND(B1453=#REF!,C1453=#REF!),LOOKUP(9.99999999999999E+307,$N$2:N1452)+1,"")</f>
        <v>#REF!</v>
      </c>
      <c r="AH1453" s="3"/>
    </row>
    <row r="1454" spans="2:34" ht="20.100000000000001" customHeight="1" x14ac:dyDescent="0.2">
      <c r="B1454" s="38"/>
      <c r="C1454" s="27"/>
      <c r="D1454" s="28"/>
      <c r="E1454" s="25"/>
      <c r="F1454" s="25"/>
      <c r="G1454" s="37"/>
      <c r="H1454" s="80" t="str">
        <f t="shared" si="22"/>
        <v/>
      </c>
      <c r="N1454" s="5" t="e">
        <f>IF(AND(B1454=#REF!,C1454=#REF!),LOOKUP(9.99999999999999E+307,$N$2:N1453)+1,"")</f>
        <v>#REF!</v>
      </c>
      <c r="AH1454" s="3"/>
    </row>
    <row r="1455" spans="2:34" ht="20.100000000000001" customHeight="1" x14ac:dyDescent="0.2">
      <c r="B1455" s="38"/>
      <c r="C1455" s="27"/>
      <c r="D1455" s="28"/>
      <c r="E1455" s="25"/>
      <c r="F1455" s="25"/>
      <c r="G1455" s="37"/>
      <c r="H1455" s="80" t="str">
        <f t="shared" si="22"/>
        <v/>
      </c>
      <c r="N1455" s="5" t="e">
        <f>IF(AND(B1455=#REF!,C1455=#REF!),LOOKUP(9.99999999999999E+307,$N$2:N1454)+1,"")</f>
        <v>#REF!</v>
      </c>
      <c r="AH1455" s="3"/>
    </row>
    <row r="1456" spans="2:34" ht="20.100000000000001" customHeight="1" x14ac:dyDescent="0.2">
      <c r="B1456" s="38"/>
      <c r="C1456" s="27"/>
      <c r="D1456" s="28"/>
      <c r="E1456" s="25"/>
      <c r="F1456" s="25"/>
      <c r="G1456" s="37"/>
      <c r="H1456" s="80" t="str">
        <f t="shared" si="22"/>
        <v/>
      </c>
      <c r="N1456" s="5" t="e">
        <f>IF(AND(B1456=#REF!,C1456=#REF!),LOOKUP(9.99999999999999E+307,$N$2:N1455)+1,"")</f>
        <v>#REF!</v>
      </c>
      <c r="AH1456" s="3"/>
    </row>
    <row r="1457" spans="2:34" ht="20.100000000000001" customHeight="1" x14ac:dyDescent="0.2">
      <c r="B1457" s="38"/>
      <c r="C1457" s="27"/>
      <c r="D1457" s="28"/>
      <c r="E1457" s="25"/>
      <c r="F1457" s="25"/>
      <c r="G1457" s="37"/>
      <c r="H1457" s="80" t="str">
        <f t="shared" si="22"/>
        <v/>
      </c>
      <c r="N1457" s="5" t="e">
        <f>IF(AND(B1457=#REF!,C1457=#REF!),LOOKUP(9.99999999999999E+307,$N$2:N1456)+1,"")</f>
        <v>#REF!</v>
      </c>
      <c r="AH1457" s="3"/>
    </row>
    <row r="1458" spans="2:34" ht="20.100000000000001" customHeight="1" x14ac:dyDescent="0.2">
      <c r="B1458" s="38"/>
      <c r="C1458" s="27"/>
      <c r="D1458" s="28"/>
      <c r="E1458" s="25"/>
      <c r="F1458" s="25"/>
      <c r="G1458" s="37"/>
      <c r="H1458" s="80" t="str">
        <f t="shared" si="22"/>
        <v/>
      </c>
      <c r="N1458" s="5" t="e">
        <f>IF(AND(B1458=#REF!,C1458=#REF!),LOOKUP(9.99999999999999E+307,$N$2:N1457)+1,"")</f>
        <v>#REF!</v>
      </c>
      <c r="AH1458" s="3"/>
    </row>
    <row r="1459" spans="2:34" ht="20.100000000000001" customHeight="1" x14ac:dyDescent="0.2">
      <c r="B1459" s="38"/>
      <c r="C1459" s="27"/>
      <c r="D1459" s="28"/>
      <c r="E1459" s="25"/>
      <c r="F1459" s="25"/>
      <c r="G1459" s="37"/>
      <c r="H1459" s="80" t="str">
        <f t="shared" si="22"/>
        <v/>
      </c>
      <c r="N1459" s="5" t="e">
        <f>IF(AND(B1459=#REF!,C1459=#REF!),LOOKUP(9.99999999999999E+307,$N$2:N1458)+1,"")</f>
        <v>#REF!</v>
      </c>
      <c r="AH1459" s="3"/>
    </row>
    <row r="1460" spans="2:34" ht="20.100000000000001" customHeight="1" x14ac:dyDescent="0.2">
      <c r="B1460" s="38"/>
      <c r="C1460" s="27"/>
      <c r="D1460" s="28"/>
      <c r="E1460" s="25"/>
      <c r="F1460" s="25"/>
      <c r="G1460" s="37"/>
      <c r="H1460" s="80" t="str">
        <f t="shared" si="22"/>
        <v/>
      </c>
      <c r="N1460" s="5" t="e">
        <f>IF(AND(B1460=#REF!,C1460=#REF!),LOOKUP(9.99999999999999E+307,$N$2:N1459)+1,"")</f>
        <v>#REF!</v>
      </c>
      <c r="AH1460" s="3"/>
    </row>
    <row r="1461" spans="2:34" ht="20.100000000000001" customHeight="1" x14ac:dyDescent="0.2">
      <c r="B1461" s="38"/>
      <c r="C1461" s="27"/>
      <c r="D1461" s="28"/>
      <c r="E1461" s="25"/>
      <c r="F1461" s="25"/>
      <c r="G1461" s="37"/>
      <c r="H1461" s="80" t="str">
        <f t="shared" si="22"/>
        <v/>
      </c>
      <c r="N1461" s="5" t="e">
        <f>IF(AND(B1461=#REF!,C1461=#REF!),LOOKUP(9.99999999999999E+307,$N$2:N1460)+1,"")</f>
        <v>#REF!</v>
      </c>
      <c r="AH1461" s="3"/>
    </row>
    <row r="1462" spans="2:34" ht="20.100000000000001" customHeight="1" x14ac:dyDescent="0.2">
      <c r="B1462" s="38"/>
      <c r="C1462" s="27"/>
      <c r="D1462" s="28"/>
      <c r="E1462" s="25"/>
      <c r="F1462" s="25"/>
      <c r="G1462" s="37"/>
      <c r="H1462" s="80" t="str">
        <f t="shared" si="22"/>
        <v/>
      </c>
      <c r="N1462" s="5" t="e">
        <f>IF(AND(B1462=#REF!,C1462=#REF!),LOOKUP(9.99999999999999E+307,$N$2:N1461)+1,"")</f>
        <v>#REF!</v>
      </c>
      <c r="AH1462" s="3"/>
    </row>
    <row r="1463" spans="2:34" ht="20.100000000000001" customHeight="1" x14ac:dyDescent="0.2">
      <c r="B1463" s="38"/>
      <c r="C1463" s="27"/>
      <c r="D1463" s="28"/>
      <c r="E1463" s="25"/>
      <c r="F1463" s="25"/>
      <c r="G1463" s="37"/>
      <c r="H1463" s="80" t="str">
        <f t="shared" si="22"/>
        <v/>
      </c>
      <c r="N1463" s="5" t="e">
        <f>IF(AND(B1463=#REF!,C1463=#REF!),LOOKUP(9.99999999999999E+307,$N$2:N1462)+1,"")</f>
        <v>#REF!</v>
      </c>
      <c r="AH1463" s="3"/>
    </row>
    <row r="1464" spans="2:34" ht="20.100000000000001" customHeight="1" x14ac:dyDescent="0.2">
      <c r="B1464" s="38"/>
      <c r="C1464" s="27"/>
      <c r="D1464" s="28"/>
      <c r="E1464" s="25"/>
      <c r="F1464" s="25"/>
      <c r="G1464" s="37"/>
      <c r="H1464" s="80" t="str">
        <f t="shared" si="22"/>
        <v/>
      </c>
      <c r="N1464" s="5" t="e">
        <f>IF(AND(B1464=#REF!,C1464=#REF!),LOOKUP(9.99999999999999E+307,$N$2:N1463)+1,"")</f>
        <v>#REF!</v>
      </c>
      <c r="AH1464" s="3"/>
    </row>
    <row r="1465" spans="2:34" ht="20.100000000000001" customHeight="1" x14ac:dyDescent="0.2">
      <c r="B1465" s="38"/>
      <c r="C1465" s="27"/>
      <c r="D1465" s="28"/>
      <c r="E1465" s="25"/>
      <c r="F1465" s="25"/>
      <c r="G1465" s="37"/>
      <c r="H1465" s="80" t="str">
        <f t="shared" si="22"/>
        <v/>
      </c>
      <c r="N1465" s="5" t="e">
        <f>IF(AND(B1465=#REF!,C1465=#REF!),LOOKUP(9.99999999999999E+307,$N$2:N1464)+1,"")</f>
        <v>#REF!</v>
      </c>
      <c r="AH1465" s="3"/>
    </row>
    <row r="1466" spans="2:34" ht="20.100000000000001" customHeight="1" x14ac:dyDescent="0.2">
      <c r="B1466" s="38"/>
      <c r="C1466" s="27"/>
      <c r="D1466" s="28"/>
      <c r="E1466" s="25"/>
      <c r="F1466" s="25"/>
      <c r="G1466" s="37"/>
      <c r="H1466" s="80" t="str">
        <f t="shared" si="22"/>
        <v/>
      </c>
      <c r="N1466" s="5" t="e">
        <f>IF(AND(B1466=#REF!,C1466=#REF!),LOOKUP(9.99999999999999E+307,$N$2:N1465)+1,"")</f>
        <v>#REF!</v>
      </c>
      <c r="AH1466" s="3"/>
    </row>
    <row r="1467" spans="2:34" ht="20.100000000000001" customHeight="1" x14ac:dyDescent="0.2">
      <c r="B1467" s="38"/>
      <c r="C1467" s="27"/>
      <c r="D1467" s="28"/>
      <c r="E1467" s="25"/>
      <c r="F1467" s="25"/>
      <c r="G1467" s="37"/>
      <c r="H1467" s="80" t="str">
        <f t="shared" si="22"/>
        <v/>
      </c>
      <c r="N1467" s="5" t="e">
        <f>IF(AND(B1467=#REF!,C1467=#REF!),LOOKUP(9.99999999999999E+307,$N$2:N1466)+1,"")</f>
        <v>#REF!</v>
      </c>
      <c r="AH1467" s="3"/>
    </row>
    <row r="1468" spans="2:34" ht="20.100000000000001" customHeight="1" x14ac:dyDescent="0.2">
      <c r="B1468" s="38"/>
      <c r="C1468" s="27"/>
      <c r="D1468" s="28"/>
      <c r="E1468" s="25"/>
      <c r="F1468" s="25"/>
      <c r="G1468" s="37"/>
      <c r="H1468" s="80" t="str">
        <f t="shared" si="22"/>
        <v/>
      </c>
      <c r="N1468" s="5" t="e">
        <f>IF(AND(B1468=#REF!,C1468=#REF!),LOOKUP(9.99999999999999E+307,$N$2:N1467)+1,"")</f>
        <v>#REF!</v>
      </c>
      <c r="AH1468" s="3"/>
    </row>
    <row r="1469" spans="2:34" ht="20.100000000000001" customHeight="1" x14ac:dyDescent="0.2">
      <c r="B1469" s="38"/>
      <c r="C1469" s="27"/>
      <c r="D1469" s="28"/>
      <c r="E1469" s="25"/>
      <c r="F1469" s="25"/>
      <c r="G1469" s="37"/>
      <c r="H1469" s="80" t="str">
        <f t="shared" si="22"/>
        <v/>
      </c>
      <c r="N1469" s="5" t="e">
        <f>IF(AND(B1469=#REF!,C1469=#REF!),LOOKUP(9.99999999999999E+307,$N$2:N1468)+1,"")</f>
        <v>#REF!</v>
      </c>
      <c r="AH1469" s="3"/>
    </row>
    <row r="1470" spans="2:34" ht="20.100000000000001" customHeight="1" x14ac:dyDescent="0.2">
      <c r="B1470" s="38"/>
      <c r="C1470" s="27"/>
      <c r="D1470" s="28"/>
      <c r="E1470" s="25"/>
      <c r="F1470" s="25"/>
      <c r="G1470" s="37"/>
      <c r="H1470" s="80" t="str">
        <f t="shared" si="22"/>
        <v/>
      </c>
      <c r="N1470" s="5" t="e">
        <f>IF(AND(B1470=#REF!,C1470=#REF!),LOOKUP(9.99999999999999E+307,$N$2:N1469)+1,"")</f>
        <v>#REF!</v>
      </c>
      <c r="AH1470" s="3"/>
    </row>
    <row r="1471" spans="2:34" ht="20.100000000000001" customHeight="1" x14ac:dyDescent="0.2">
      <c r="B1471" s="38"/>
      <c r="C1471" s="27"/>
      <c r="D1471" s="28"/>
      <c r="E1471" s="25"/>
      <c r="F1471" s="25"/>
      <c r="G1471" s="37"/>
      <c r="H1471" s="80" t="str">
        <f t="shared" si="22"/>
        <v/>
      </c>
      <c r="N1471" s="5" t="e">
        <f>IF(AND(B1471=#REF!,C1471=#REF!),LOOKUP(9.99999999999999E+307,$N$2:N1470)+1,"")</f>
        <v>#REF!</v>
      </c>
      <c r="AH1471" s="3"/>
    </row>
    <row r="1472" spans="2:34" ht="20.100000000000001" customHeight="1" x14ac:dyDescent="0.2">
      <c r="B1472" s="38"/>
      <c r="C1472" s="27"/>
      <c r="D1472" s="28"/>
      <c r="E1472" s="25"/>
      <c r="F1472" s="25"/>
      <c r="G1472" s="37"/>
      <c r="H1472" s="80" t="str">
        <f t="shared" si="22"/>
        <v/>
      </c>
      <c r="N1472" s="5" t="e">
        <f>IF(AND(B1472=#REF!,C1472=#REF!),LOOKUP(9.99999999999999E+307,$N$2:N1471)+1,"")</f>
        <v>#REF!</v>
      </c>
      <c r="AH1472" s="3"/>
    </row>
    <row r="1473" spans="2:34" ht="20.100000000000001" customHeight="1" x14ac:dyDescent="0.2">
      <c r="B1473" s="38"/>
      <c r="C1473" s="27"/>
      <c r="D1473" s="28"/>
      <c r="E1473" s="25"/>
      <c r="F1473" s="25"/>
      <c r="G1473" s="37"/>
      <c r="H1473" s="80" t="str">
        <f t="shared" si="22"/>
        <v/>
      </c>
      <c r="N1473" s="5" t="e">
        <f>IF(AND(B1473=#REF!,C1473=#REF!),LOOKUP(9.99999999999999E+307,$N$2:N1472)+1,"")</f>
        <v>#REF!</v>
      </c>
      <c r="AH1473" s="3"/>
    </row>
    <row r="1474" spans="2:34" ht="20.100000000000001" customHeight="1" x14ac:dyDescent="0.2">
      <c r="B1474" s="38"/>
      <c r="C1474" s="27"/>
      <c r="D1474" s="28"/>
      <c r="E1474" s="25"/>
      <c r="F1474" s="25"/>
      <c r="G1474" s="37"/>
      <c r="H1474" s="80" t="str">
        <f t="shared" si="22"/>
        <v/>
      </c>
      <c r="N1474" s="5" t="e">
        <f>IF(AND(B1474=#REF!,C1474=#REF!),LOOKUP(9.99999999999999E+307,$N$2:N1473)+1,"")</f>
        <v>#REF!</v>
      </c>
      <c r="AH1474" s="3"/>
    </row>
    <row r="1475" spans="2:34" ht="20.100000000000001" customHeight="1" x14ac:dyDescent="0.2">
      <c r="B1475" s="38"/>
      <c r="C1475" s="27"/>
      <c r="D1475" s="28"/>
      <c r="E1475" s="25"/>
      <c r="F1475" s="25"/>
      <c r="G1475" s="37"/>
      <c r="H1475" s="80" t="str">
        <f t="shared" si="22"/>
        <v/>
      </c>
      <c r="N1475" s="5" t="e">
        <f>IF(AND(B1475=#REF!,C1475=#REF!),LOOKUP(9.99999999999999E+307,$N$2:N1474)+1,"")</f>
        <v>#REF!</v>
      </c>
      <c r="AH1475" s="3"/>
    </row>
    <row r="1476" spans="2:34" ht="20.100000000000001" customHeight="1" x14ac:dyDescent="0.2">
      <c r="B1476" s="38"/>
      <c r="C1476" s="27"/>
      <c r="D1476" s="28"/>
      <c r="E1476" s="25"/>
      <c r="F1476" s="25"/>
      <c r="G1476" s="37"/>
      <c r="H1476" s="80" t="str">
        <f t="shared" ref="H1476:H1539" si="23">IF(E1476="","",IF(E1476="เด็กชาย","M",IF(E1476="นาย","M","W")))</f>
        <v/>
      </c>
      <c r="N1476" s="5" t="e">
        <f>IF(AND(B1476=#REF!,C1476=#REF!),LOOKUP(9.99999999999999E+307,$N$2:N1475)+1,"")</f>
        <v>#REF!</v>
      </c>
      <c r="AH1476" s="3"/>
    </row>
    <row r="1477" spans="2:34" ht="20.100000000000001" customHeight="1" x14ac:dyDescent="0.2">
      <c r="B1477" s="38"/>
      <c r="C1477" s="27"/>
      <c r="D1477" s="28"/>
      <c r="E1477" s="25"/>
      <c r="F1477" s="25"/>
      <c r="G1477" s="37"/>
      <c r="H1477" s="80" t="str">
        <f t="shared" si="23"/>
        <v/>
      </c>
      <c r="N1477" s="5" t="e">
        <f>IF(AND(B1477=#REF!,C1477=#REF!),LOOKUP(9.99999999999999E+307,$N$2:N1476)+1,"")</f>
        <v>#REF!</v>
      </c>
      <c r="AH1477" s="3"/>
    </row>
    <row r="1478" spans="2:34" ht="20.100000000000001" customHeight="1" x14ac:dyDescent="0.2">
      <c r="B1478" s="38"/>
      <c r="C1478" s="27"/>
      <c r="D1478" s="28"/>
      <c r="E1478" s="25"/>
      <c r="F1478" s="25"/>
      <c r="G1478" s="37"/>
      <c r="H1478" s="80" t="str">
        <f t="shared" si="23"/>
        <v/>
      </c>
      <c r="N1478" s="5" t="e">
        <f>IF(AND(B1478=#REF!,C1478=#REF!),LOOKUP(9.99999999999999E+307,$N$2:N1477)+1,"")</f>
        <v>#REF!</v>
      </c>
      <c r="AH1478" s="3"/>
    </row>
    <row r="1479" spans="2:34" ht="20.100000000000001" customHeight="1" x14ac:dyDescent="0.2">
      <c r="B1479" s="38"/>
      <c r="C1479" s="27"/>
      <c r="D1479" s="28"/>
      <c r="E1479" s="25"/>
      <c r="F1479" s="25"/>
      <c r="G1479" s="37"/>
      <c r="H1479" s="80" t="str">
        <f t="shared" si="23"/>
        <v/>
      </c>
      <c r="N1479" s="5" t="e">
        <f>IF(AND(B1479=#REF!,C1479=#REF!),LOOKUP(9.99999999999999E+307,$N$2:N1478)+1,"")</f>
        <v>#REF!</v>
      </c>
      <c r="AH1479" s="3"/>
    </row>
    <row r="1480" spans="2:34" ht="20.100000000000001" customHeight="1" x14ac:dyDescent="0.2">
      <c r="B1480" s="38"/>
      <c r="C1480" s="27"/>
      <c r="D1480" s="28"/>
      <c r="E1480" s="25"/>
      <c r="F1480" s="25"/>
      <c r="G1480" s="37"/>
      <c r="H1480" s="80" t="str">
        <f t="shared" si="23"/>
        <v/>
      </c>
      <c r="N1480" s="5" t="e">
        <f>IF(AND(B1480=#REF!,C1480=#REF!),LOOKUP(9.99999999999999E+307,$N$2:N1479)+1,"")</f>
        <v>#REF!</v>
      </c>
      <c r="AH1480" s="3"/>
    </row>
    <row r="1481" spans="2:34" ht="20.100000000000001" customHeight="1" x14ac:dyDescent="0.2">
      <c r="B1481" s="38"/>
      <c r="C1481" s="27"/>
      <c r="D1481" s="28"/>
      <c r="E1481" s="25"/>
      <c r="F1481" s="25"/>
      <c r="G1481" s="37"/>
      <c r="H1481" s="80" t="str">
        <f t="shared" si="23"/>
        <v/>
      </c>
      <c r="N1481" s="5" t="e">
        <f>IF(AND(B1481=#REF!,C1481=#REF!),LOOKUP(9.99999999999999E+307,$N$2:N1480)+1,"")</f>
        <v>#REF!</v>
      </c>
      <c r="AH1481" s="3"/>
    </row>
    <row r="1482" spans="2:34" ht="20.100000000000001" customHeight="1" x14ac:dyDescent="0.2">
      <c r="B1482" s="38"/>
      <c r="C1482" s="27"/>
      <c r="D1482" s="28"/>
      <c r="E1482" s="25"/>
      <c r="F1482" s="25"/>
      <c r="G1482" s="37"/>
      <c r="H1482" s="80" t="str">
        <f t="shared" si="23"/>
        <v/>
      </c>
      <c r="N1482" s="5" t="e">
        <f>IF(AND(B1482=#REF!,C1482=#REF!),LOOKUP(9.99999999999999E+307,$N$2:N1481)+1,"")</f>
        <v>#REF!</v>
      </c>
      <c r="AH1482" s="3"/>
    </row>
    <row r="1483" spans="2:34" ht="20.100000000000001" customHeight="1" x14ac:dyDescent="0.2">
      <c r="B1483" s="38"/>
      <c r="C1483" s="27"/>
      <c r="D1483" s="28"/>
      <c r="E1483" s="25"/>
      <c r="F1483" s="25"/>
      <c r="G1483" s="37"/>
      <c r="H1483" s="80" t="str">
        <f t="shared" si="23"/>
        <v/>
      </c>
      <c r="N1483" s="5" t="e">
        <f>IF(AND(B1483=#REF!,C1483=#REF!),LOOKUP(9.99999999999999E+307,$N$2:N1482)+1,"")</f>
        <v>#REF!</v>
      </c>
      <c r="AH1483" s="3"/>
    </row>
    <row r="1484" spans="2:34" ht="20.100000000000001" customHeight="1" x14ac:dyDescent="0.2">
      <c r="B1484" s="38"/>
      <c r="C1484" s="27"/>
      <c r="D1484" s="28"/>
      <c r="E1484" s="25"/>
      <c r="F1484" s="25"/>
      <c r="G1484" s="37"/>
      <c r="H1484" s="80" t="str">
        <f t="shared" si="23"/>
        <v/>
      </c>
      <c r="N1484" s="5" t="e">
        <f>IF(AND(B1484=#REF!,C1484=#REF!),LOOKUP(9.99999999999999E+307,$N$2:N1483)+1,"")</f>
        <v>#REF!</v>
      </c>
      <c r="AH1484" s="3"/>
    </row>
    <row r="1485" spans="2:34" ht="20.100000000000001" customHeight="1" x14ac:dyDescent="0.2">
      <c r="B1485" s="38"/>
      <c r="C1485" s="27"/>
      <c r="D1485" s="28"/>
      <c r="E1485" s="25"/>
      <c r="F1485" s="25"/>
      <c r="G1485" s="37"/>
      <c r="H1485" s="80" t="str">
        <f t="shared" si="23"/>
        <v/>
      </c>
      <c r="N1485" s="5" t="e">
        <f>IF(AND(B1485=#REF!,C1485=#REF!),LOOKUP(9.99999999999999E+307,$N$2:N1484)+1,"")</f>
        <v>#REF!</v>
      </c>
      <c r="AH1485" s="3"/>
    </row>
    <row r="1486" spans="2:34" ht="20.100000000000001" customHeight="1" x14ac:dyDescent="0.2">
      <c r="B1486" s="38"/>
      <c r="C1486" s="27"/>
      <c r="D1486" s="28"/>
      <c r="E1486" s="25"/>
      <c r="F1486" s="25"/>
      <c r="G1486" s="37"/>
      <c r="H1486" s="80" t="str">
        <f t="shared" si="23"/>
        <v/>
      </c>
      <c r="N1486" s="5" t="e">
        <f>IF(AND(B1486=#REF!,C1486=#REF!),LOOKUP(9.99999999999999E+307,$N$2:N1485)+1,"")</f>
        <v>#REF!</v>
      </c>
      <c r="AH1486" s="3"/>
    </row>
    <row r="1487" spans="2:34" ht="20.100000000000001" customHeight="1" x14ac:dyDescent="0.2">
      <c r="B1487" s="38"/>
      <c r="C1487" s="27"/>
      <c r="D1487" s="28"/>
      <c r="E1487" s="25"/>
      <c r="F1487" s="25"/>
      <c r="G1487" s="37"/>
      <c r="H1487" s="80" t="str">
        <f t="shared" si="23"/>
        <v/>
      </c>
      <c r="N1487" s="5" t="e">
        <f>IF(AND(B1487=#REF!,C1487=#REF!),LOOKUP(9.99999999999999E+307,$N$2:N1486)+1,"")</f>
        <v>#REF!</v>
      </c>
      <c r="AH1487" s="3"/>
    </row>
    <row r="1488" spans="2:34" ht="20.100000000000001" customHeight="1" x14ac:dyDescent="0.2">
      <c r="B1488" s="38"/>
      <c r="C1488" s="27"/>
      <c r="D1488" s="28"/>
      <c r="E1488" s="25"/>
      <c r="F1488" s="25"/>
      <c r="G1488" s="37"/>
      <c r="H1488" s="80" t="str">
        <f t="shared" si="23"/>
        <v/>
      </c>
      <c r="N1488" s="5" t="e">
        <f>IF(AND(B1488=#REF!,C1488=#REF!),LOOKUP(9.99999999999999E+307,$N$2:N1487)+1,"")</f>
        <v>#REF!</v>
      </c>
      <c r="AH1488" s="3"/>
    </row>
    <row r="1489" spans="2:34" ht="20.100000000000001" customHeight="1" x14ac:dyDescent="0.2">
      <c r="B1489" s="38"/>
      <c r="C1489" s="27"/>
      <c r="D1489" s="28"/>
      <c r="E1489" s="25"/>
      <c r="F1489" s="25"/>
      <c r="G1489" s="37"/>
      <c r="H1489" s="80" t="str">
        <f t="shared" si="23"/>
        <v/>
      </c>
      <c r="N1489" s="5" t="e">
        <f>IF(AND(B1489=#REF!,C1489=#REF!),LOOKUP(9.99999999999999E+307,$N$2:N1488)+1,"")</f>
        <v>#REF!</v>
      </c>
      <c r="AH1489" s="3"/>
    </row>
    <row r="1490" spans="2:34" ht="20.100000000000001" customHeight="1" x14ac:dyDescent="0.2">
      <c r="B1490" s="38"/>
      <c r="C1490" s="27"/>
      <c r="D1490" s="28"/>
      <c r="E1490" s="25"/>
      <c r="F1490" s="25"/>
      <c r="G1490" s="37"/>
      <c r="H1490" s="80" t="str">
        <f t="shared" si="23"/>
        <v/>
      </c>
      <c r="N1490" s="5" t="e">
        <f>IF(AND(B1490=#REF!,C1490=#REF!),LOOKUP(9.99999999999999E+307,$N$2:N1489)+1,"")</f>
        <v>#REF!</v>
      </c>
      <c r="AH1490" s="3"/>
    </row>
    <row r="1491" spans="2:34" ht="20.100000000000001" customHeight="1" x14ac:dyDescent="0.2">
      <c r="B1491" s="38"/>
      <c r="C1491" s="27"/>
      <c r="D1491" s="28"/>
      <c r="E1491" s="25"/>
      <c r="F1491" s="25"/>
      <c r="G1491" s="37"/>
      <c r="H1491" s="80" t="str">
        <f t="shared" si="23"/>
        <v/>
      </c>
      <c r="N1491" s="5" t="e">
        <f>IF(AND(B1491=#REF!,C1491=#REF!),LOOKUP(9.99999999999999E+307,$N$2:N1490)+1,"")</f>
        <v>#REF!</v>
      </c>
      <c r="AH1491" s="3"/>
    </row>
    <row r="1492" spans="2:34" ht="20.100000000000001" customHeight="1" x14ac:dyDescent="0.2">
      <c r="B1492" s="38"/>
      <c r="C1492" s="27"/>
      <c r="D1492" s="28"/>
      <c r="E1492" s="25"/>
      <c r="F1492" s="25"/>
      <c r="G1492" s="37"/>
      <c r="H1492" s="80" t="str">
        <f t="shared" si="23"/>
        <v/>
      </c>
      <c r="N1492" s="5" t="e">
        <f>IF(AND(B1492=#REF!,C1492=#REF!),LOOKUP(9.99999999999999E+307,$N$2:N1491)+1,"")</f>
        <v>#REF!</v>
      </c>
      <c r="AH1492" s="3"/>
    </row>
    <row r="1493" spans="2:34" ht="20.100000000000001" customHeight="1" x14ac:dyDescent="0.2">
      <c r="B1493" s="38"/>
      <c r="C1493" s="27"/>
      <c r="D1493" s="28"/>
      <c r="E1493" s="25"/>
      <c r="F1493" s="25"/>
      <c r="G1493" s="37"/>
      <c r="H1493" s="80" t="str">
        <f t="shared" si="23"/>
        <v/>
      </c>
      <c r="N1493" s="5" t="e">
        <f>IF(AND(B1493=#REF!,C1493=#REF!),LOOKUP(9.99999999999999E+307,$N$2:N1492)+1,"")</f>
        <v>#REF!</v>
      </c>
      <c r="AH1493" s="3"/>
    </row>
    <row r="1494" spans="2:34" ht="20.100000000000001" customHeight="1" x14ac:dyDescent="0.2">
      <c r="B1494" s="38"/>
      <c r="C1494" s="27"/>
      <c r="D1494" s="28"/>
      <c r="E1494" s="25"/>
      <c r="F1494" s="25"/>
      <c r="G1494" s="37"/>
      <c r="H1494" s="80" t="str">
        <f t="shared" si="23"/>
        <v/>
      </c>
      <c r="N1494" s="5" t="e">
        <f>IF(AND(B1494=#REF!,C1494=#REF!),LOOKUP(9.99999999999999E+307,$N$2:N1493)+1,"")</f>
        <v>#REF!</v>
      </c>
      <c r="AH1494" s="3"/>
    </row>
    <row r="1495" spans="2:34" ht="20.100000000000001" customHeight="1" x14ac:dyDescent="0.2">
      <c r="B1495" s="38"/>
      <c r="C1495" s="27"/>
      <c r="D1495" s="28"/>
      <c r="E1495" s="25"/>
      <c r="F1495" s="25"/>
      <c r="G1495" s="37"/>
      <c r="H1495" s="80" t="str">
        <f t="shared" si="23"/>
        <v/>
      </c>
      <c r="N1495" s="5" t="e">
        <f>IF(AND(B1495=#REF!,C1495=#REF!),LOOKUP(9.99999999999999E+307,$N$2:N1494)+1,"")</f>
        <v>#REF!</v>
      </c>
      <c r="AH1495" s="3"/>
    </row>
    <row r="1496" spans="2:34" ht="20.100000000000001" customHeight="1" x14ac:dyDescent="0.2">
      <c r="B1496" s="38"/>
      <c r="C1496" s="27"/>
      <c r="D1496" s="28"/>
      <c r="E1496" s="25"/>
      <c r="F1496" s="25"/>
      <c r="G1496" s="37"/>
      <c r="H1496" s="80" t="str">
        <f t="shared" si="23"/>
        <v/>
      </c>
      <c r="N1496" s="5" t="e">
        <f>IF(AND(B1496=#REF!,C1496=#REF!),LOOKUP(9.99999999999999E+307,$N$2:N1495)+1,"")</f>
        <v>#REF!</v>
      </c>
      <c r="AH1496" s="3"/>
    </row>
    <row r="1497" spans="2:34" ht="20.100000000000001" customHeight="1" x14ac:dyDescent="0.2">
      <c r="B1497" s="38"/>
      <c r="C1497" s="27"/>
      <c r="D1497" s="28"/>
      <c r="E1497" s="25"/>
      <c r="F1497" s="25"/>
      <c r="G1497" s="37"/>
      <c r="H1497" s="80" t="str">
        <f t="shared" si="23"/>
        <v/>
      </c>
      <c r="N1497" s="5" t="e">
        <f>IF(AND(B1497=#REF!,C1497=#REF!),LOOKUP(9.99999999999999E+307,$N$2:N1496)+1,"")</f>
        <v>#REF!</v>
      </c>
      <c r="AH1497" s="3"/>
    </row>
    <row r="1498" spans="2:34" ht="20.100000000000001" customHeight="1" x14ac:dyDescent="0.2">
      <c r="B1498" s="38"/>
      <c r="C1498" s="27"/>
      <c r="D1498" s="28"/>
      <c r="E1498" s="25"/>
      <c r="F1498" s="25"/>
      <c r="G1498" s="37"/>
      <c r="H1498" s="80" t="str">
        <f t="shared" si="23"/>
        <v/>
      </c>
      <c r="N1498" s="5" t="e">
        <f>IF(AND(B1498=#REF!,C1498=#REF!),LOOKUP(9.99999999999999E+307,$N$2:N1497)+1,"")</f>
        <v>#REF!</v>
      </c>
      <c r="AH1498" s="3"/>
    </row>
    <row r="1499" spans="2:34" ht="20.100000000000001" customHeight="1" x14ac:dyDescent="0.2">
      <c r="B1499" s="38"/>
      <c r="C1499" s="27"/>
      <c r="D1499" s="28"/>
      <c r="E1499" s="25"/>
      <c r="F1499" s="25"/>
      <c r="G1499" s="37"/>
      <c r="H1499" s="80" t="str">
        <f t="shared" si="23"/>
        <v/>
      </c>
      <c r="N1499" s="5" t="e">
        <f>IF(AND(B1499=#REF!,C1499=#REF!),LOOKUP(9.99999999999999E+307,$N$2:N1498)+1,"")</f>
        <v>#REF!</v>
      </c>
      <c r="AH1499" s="3"/>
    </row>
    <row r="1500" spans="2:34" ht="20.100000000000001" customHeight="1" x14ac:dyDescent="0.2">
      <c r="B1500" s="38"/>
      <c r="C1500" s="27"/>
      <c r="D1500" s="28"/>
      <c r="E1500" s="25"/>
      <c r="F1500" s="25"/>
      <c r="G1500" s="37"/>
      <c r="H1500" s="80" t="str">
        <f t="shared" si="23"/>
        <v/>
      </c>
      <c r="N1500" s="5" t="e">
        <f>IF(AND(B1500=#REF!,C1500=#REF!),LOOKUP(9.99999999999999E+307,$N$2:N1499)+1,"")</f>
        <v>#REF!</v>
      </c>
      <c r="AH1500" s="3"/>
    </row>
    <row r="1501" spans="2:34" ht="20.100000000000001" customHeight="1" x14ac:dyDescent="0.2">
      <c r="B1501" s="38"/>
      <c r="C1501" s="27"/>
      <c r="D1501" s="28"/>
      <c r="E1501" s="25"/>
      <c r="F1501" s="25"/>
      <c r="G1501" s="37"/>
      <c r="H1501" s="80" t="str">
        <f t="shared" si="23"/>
        <v/>
      </c>
      <c r="N1501" s="5" t="e">
        <f>IF(AND(B1501=#REF!,C1501=#REF!),LOOKUP(9.99999999999999E+307,$N$2:N1500)+1,"")</f>
        <v>#REF!</v>
      </c>
      <c r="AH1501" s="3"/>
    </row>
    <row r="1502" spans="2:34" ht="20.100000000000001" customHeight="1" x14ac:dyDescent="0.2">
      <c r="B1502" s="38"/>
      <c r="C1502" s="27"/>
      <c r="D1502" s="28"/>
      <c r="E1502" s="25"/>
      <c r="F1502" s="25"/>
      <c r="G1502" s="37"/>
      <c r="H1502" s="80" t="str">
        <f t="shared" si="23"/>
        <v/>
      </c>
      <c r="N1502" s="5" t="e">
        <f>IF(AND(B1502=#REF!,C1502=#REF!),LOOKUP(9.99999999999999E+307,$N$2:N1501)+1,"")</f>
        <v>#REF!</v>
      </c>
      <c r="AH1502" s="3"/>
    </row>
    <row r="1503" spans="2:34" ht="20.100000000000001" customHeight="1" x14ac:dyDescent="0.2">
      <c r="B1503" s="38"/>
      <c r="C1503" s="27"/>
      <c r="D1503" s="28"/>
      <c r="E1503" s="25"/>
      <c r="F1503" s="25"/>
      <c r="G1503" s="37"/>
      <c r="H1503" s="80" t="str">
        <f t="shared" si="23"/>
        <v/>
      </c>
      <c r="N1503" s="5" t="e">
        <f>IF(AND(B1503=#REF!,C1503=#REF!),LOOKUP(9.99999999999999E+307,$N$2:N1502)+1,"")</f>
        <v>#REF!</v>
      </c>
      <c r="AH1503" s="3"/>
    </row>
    <row r="1504" spans="2:34" ht="20.100000000000001" customHeight="1" x14ac:dyDescent="0.2">
      <c r="B1504" s="38"/>
      <c r="C1504" s="27"/>
      <c r="D1504" s="28"/>
      <c r="E1504" s="25"/>
      <c r="F1504" s="25"/>
      <c r="G1504" s="37"/>
      <c r="H1504" s="80" t="str">
        <f t="shared" si="23"/>
        <v/>
      </c>
      <c r="N1504" s="5" t="e">
        <f>IF(AND(B1504=#REF!,C1504=#REF!),LOOKUP(9.99999999999999E+307,$N$2:N1503)+1,"")</f>
        <v>#REF!</v>
      </c>
      <c r="AH1504" s="3"/>
    </row>
    <row r="1505" spans="2:34" ht="20.100000000000001" customHeight="1" x14ac:dyDescent="0.2">
      <c r="B1505" s="38"/>
      <c r="C1505" s="27"/>
      <c r="D1505" s="28"/>
      <c r="E1505" s="25"/>
      <c r="F1505" s="25"/>
      <c r="G1505" s="37"/>
      <c r="H1505" s="80" t="str">
        <f t="shared" si="23"/>
        <v/>
      </c>
      <c r="N1505" s="5" t="e">
        <f>IF(AND(B1505=#REF!,C1505=#REF!),LOOKUP(9.99999999999999E+307,$N$2:N1504)+1,"")</f>
        <v>#REF!</v>
      </c>
      <c r="AH1505" s="3"/>
    </row>
    <row r="1506" spans="2:34" ht="20.100000000000001" customHeight="1" x14ac:dyDescent="0.2">
      <c r="B1506" s="38"/>
      <c r="C1506" s="27"/>
      <c r="D1506" s="28"/>
      <c r="E1506" s="25"/>
      <c r="F1506" s="25"/>
      <c r="G1506" s="37"/>
      <c r="H1506" s="80" t="str">
        <f t="shared" si="23"/>
        <v/>
      </c>
      <c r="N1506" s="5" t="e">
        <f>IF(AND(B1506=#REF!,C1506=#REF!),LOOKUP(9.99999999999999E+307,$N$2:N1505)+1,"")</f>
        <v>#REF!</v>
      </c>
      <c r="AH1506" s="3"/>
    </row>
    <row r="1507" spans="2:34" ht="20.100000000000001" customHeight="1" x14ac:dyDescent="0.2">
      <c r="B1507" s="38"/>
      <c r="C1507" s="27"/>
      <c r="D1507" s="28"/>
      <c r="E1507" s="25"/>
      <c r="F1507" s="25"/>
      <c r="G1507" s="37"/>
      <c r="H1507" s="80" t="str">
        <f t="shared" si="23"/>
        <v/>
      </c>
      <c r="N1507" s="5" t="e">
        <f>IF(AND(B1507=#REF!,C1507=#REF!),LOOKUP(9.99999999999999E+307,$N$2:N1506)+1,"")</f>
        <v>#REF!</v>
      </c>
      <c r="AH1507" s="3"/>
    </row>
    <row r="1508" spans="2:34" ht="20.100000000000001" customHeight="1" x14ac:dyDescent="0.2">
      <c r="B1508" s="38"/>
      <c r="C1508" s="27"/>
      <c r="D1508" s="28"/>
      <c r="E1508" s="25"/>
      <c r="F1508" s="25"/>
      <c r="G1508" s="37"/>
      <c r="H1508" s="80" t="str">
        <f t="shared" si="23"/>
        <v/>
      </c>
      <c r="N1508" s="5" t="e">
        <f>IF(AND(B1508=#REF!,C1508=#REF!),LOOKUP(9.99999999999999E+307,$N$2:N1507)+1,"")</f>
        <v>#REF!</v>
      </c>
      <c r="AH1508" s="3"/>
    </row>
    <row r="1509" spans="2:34" ht="20.100000000000001" customHeight="1" x14ac:dyDescent="0.2">
      <c r="B1509" s="38"/>
      <c r="C1509" s="27"/>
      <c r="D1509" s="28"/>
      <c r="E1509" s="25"/>
      <c r="F1509" s="25"/>
      <c r="G1509" s="37"/>
      <c r="H1509" s="80" t="str">
        <f t="shared" si="23"/>
        <v/>
      </c>
      <c r="N1509" s="5" t="e">
        <f>IF(AND(B1509=#REF!,C1509=#REF!),LOOKUP(9.99999999999999E+307,$N$2:N1508)+1,"")</f>
        <v>#REF!</v>
      </c>
      <c r="AH1509" s="3"/>
    </row>
    <row r="1510" spans="2:34" ht="20.100000000000001" customHeight="1" x14ac:dyDescent="0.2">
      <c r="B1510" s="38"/>
      <c r="C1510" s="27"/>
      <c r="D1510" s="28"/>
      <c r="E1510" s="25"/>
      <c r="F1510" s="25"/>
      <c r="G1510" s="37"/>
      <c r="H1510" s="80" t="str">
        <f t="shared" si="23"/>
        <v/>
      </c>
      <c r="N1510" s="5" t="e">
        <f>IF(AND(B1510=#REF!,C1510=#REF!),LOOKUP(9.99999999999999E+307,$N$2:N1509)+1,"")</f>
        <v>#REF!</v>
      </c>
      <c r="AH1510" s="3"/>
    </row>
    <row r="1511" spans="2:34" ht="20.100000000000001" customHeight="1" x14ac:dyDescent="0.2">
      <c r="B1511" s="38"/>
      <c r="C1511" s="27"/>
      <c r="D1511" s="28"/>
      <c r="E1511" s="25"/>
      <c r="F1511" s="25"/>
      <c r="G1511" s="37"/>
      <c r="H1511" s="80" t="str">
        <f t="shared" si="23"/>
        <v/>
      </c>
      <c r="N1511" s="5" t="e">
        <f>IF(AND(B1511=#REF!,C1511=#REF!),LOOKUP(9.99999999999999E+307,$N$2:N1510)+1,"")</f>
        <v>#REF!</v>
      </c>
      <c r="AH1511" s="3"/>
    </row>
    <row r="1512" spans="2:34" ht="20.100000000000001" customHeight="1" x14ac:dyDescent="0.2">
      <c r="B1512" s="38"/>
      <c r="C1512" s="27"/>
      <c r="D1512" s="28"/>
      <c r="E1512" s="25"/>
      <c r="F1512" s="25"/>
      <c r="G1512" s="37"/>
      <c r="H1512" s="80" t="str">
        <f t="shared" si="23"/>
        <v/>
      </c>
      <c r="N1512" s="5" t="e">
        <f>IF(AND(B1512=#REF!,C1512=#REF!),LOOKUP(9.99999999999999E+307,$N$2:N1511)+1,"")</f>
        <v>#REF!</v>
      </c>
      <c r="AH1512" s="3"/>
    </row>
    <row r="1513" spans="2:34" ht="20.100000000000001" customHeight="1" x14ac:dyDescent="0.2">
      <c r="B1513" s="38"/>
      <c r="C1513" s="27"/>
      <c r="D1513" s="28"/>
      <c r="E1513" s="25"/>
      <c r="F1513" s="25"/>
      <c r="G1513" s="37"/>
      <c r="H1513" s="80" t="str">
        <f t="shared" si="23"/>
        <v/>
      </c>
      <c r="N1513" s="5" t="e">
        <f>IF(AND(B1513=#REF!,C1513=#REF!),LOOKUP(9.99999999999999E+307,$N$2:N1512)+1,"")</f>
        <v>#REF!</v>
      </c>
      <c r="AH1513" s="3"/>
    </row>
    <row r="1514" spans="2:34" ht="20.100000000000001" customHeight="1" x14ac:dyDescent="0.2">
      <c r="B1514" s="38"/>
      <c r="C1514" s="27"/>
      <c r="D1514" s="28"/>
      <c r="E1514" s="25"/>
      <c r="F1514" s="25"/>
      <c r="G1514" s="37"/>
      <c r="H1514" s="80" t="str">
        <f t="shared" si="23"/>
        <v/>
      </c>
      <c r="N1514" s="5" t="e">
        <f>IF(AND(B1514=#REF!,C1514=#REF!),LOOKUP(9.99999999999999E+307,$N$2:N1513)+1,"")</f>
        <v>#REF!</v>
      </c>
      <c r="AH1514" s="3"/>
    </row>
    <row r="1515" spans="2:34" ht="20.100000000000001" customHeight="1" x14ac:dyDescent="0.2">
      <c r="B1515" s="38"/>
      <c r="C1515" s="27"/>
      <c r="D1515" s="28"/>
      <c r="E1515" s="25"/>
      <c r="F1515" s="25"/>
      <c r="G1515" s="37"/>
      <c r="H1515" s="80" t="str">
        <f t="shared" si="23"/>
        <v/>
      </c>
      <c r="N1515" s="5" t="e">
        <f>IF(AND(B1515=#REF!,C1515=#REF!),LOOKUP(9.99999999999999E+307,$N$2:N1514)+1,"")</f>
        <v>#REF!</v>
      </c>
      <c r="AH1515" s="3"/>
    </row>
    <row r="1516" spans="2:34" ht="20.100000000000001" customHeight="1" x14ac:dyDescent="0.2">
      <c r="B1516" s="38"/>
      <c r="C1516" s="27"/>
      <c r="D1516" s="28"/>
      <c r="E1516" s="25"/>
      <c r="F1516" s="25"/>
      <c r="G1516" s="37"/>
      <c r="H1516" s="80" t="str">
        <f t="shared" si="23"/>
        <v/>
      </c>
      <c r="N1516" s="5" t="e">
        <f>IF(AND(B1516=#REF!,C1516=#REF!),LOOKUP(9.99999999999999E+307,$N$2:N1515)+1,"")</f>
        <v>#REF!</v>
      </c>
      <c r="AH1516" s="3"/>
    </row>
    <row r="1517" spans="2:34" ht="20.100000000000001" customHeight="1" x14ac:dyDescent="0.2">
      <c r="B1517" s="38"/>
      <c r="C1517" s="27"/>
      <c r="D1517" s="28"/>
      <c r="E1517" s="25"/>
      <c r="F1517" s="25"/>
      <c r="G1517" s="37"/>
      <c r="H1517" s="80" t="str">
        <f t="shared" si="23"/>
        <v/>
      </c>
      <c r="N1517" s="5" t="e">
        <f>IF(AND(B1517=#REF!,C1517=#REF!),LOOKUP(9.99999999999999E+307,$N$2:N1516)+1,"")</f>
        <v>#REF!</v>
      </c>
      <c r="AH1517" s="3"/>
    </row>
    <row r="1518" spans="2:34" ht="20.100000000000001" customHeight="1" x14ac:dyDescent="0.2">
      <c r="B1518" s="38"/>
      <c r="C1518" s="27"/>
      <c r="D1518" s="28"/>
      <c r="E1518" s="25"/>
      <c r="F1518" s="25"/>
      <c r="G1518" s="37"/>
      <c r="H1518" s="80" t="str">
        <f t="shared" si="23"/>
        <v/>
      </c>
      <c r="N1518" s="5" t="e">
        <f>IF(AND(B1518=#REF!,C1518=#REF!),LOOKUP(9.99999999999999E+307,$N$2:N1517)+1,"")</f>
        <v>#REF!</v>
      </c>
      <c r="AH1518" s="3"/>
    </row>
    <row r="1519" spans="2:34" ht="20.100000000000001" customHeight="1" x14ac:dyDescent="0.2">
      <c r="B1519" s="38"/>
      <c r="C1519" s="27"/>
      <c r="D1519" s="28"/>
      <c r="E1519" s="25"/>
      <c r="F1519" s="25"/>
      <c r="G1519" s="37"/>
      <c r="H1519" s="80" t="str">
        <f t="shared" si="23"/>
        <v/>
      </c>
      <c r="N1519" s="5" t="e">
        <f>IF(AND(B1519=#REF!,C1519=#REF!),LOOKUP(9.99999999999999E+307,$N$2:N1518)+1,"")</f>
        <v>#REF!</v>
      </c>
      <c r="AH1519" s="3"/>
    </row>
    <row r="1520" spans="2:34" ht="20.100000000000001" customHeight="1" x14ac:dyDescent="0.2">
      <c r="B1520" s="38"/>
      <c r="C1520" s="27"/>
      <c r="D1520" s="28"/>
      <c r="E1520" s="25"/>
      <c r="F1520" s="25"/>
      <c r="G1520" s="37"/>
      <c r="H1520" s="80" t="str">
        <f t="shared" si="23"/>
        <v/>
      </c>
      <c r="N1520" s="5" t="e">
        <f>IF(AND(B1520=#REF!,C1520=#REF!),LOOKUP(9.99999999999999E+307,$N$2:N1519)+1,"")</f>
        <v>#REF!</v>
      </c>
      <c r="AH1520" s="3"/>
    </row>
    <row r="1521" spans="2:34" ht="20.100000000000001" customHeight="1" x14ac:dyDescent="0.2">
      <c r="B1521" s="38"/>
      <c r="C1521" s="27"/>
      <c r="D1521" s="28"/>
      <c r="E1521" s="25"/>
      <c r="F1521" s="25"/>
      <c r="G1521" s="37"/>
      <c r="H1521" s="80" t="str">
        <f t="shared" si="23"/>
        <v/>
      </c>
      <c r="N1521" s="5" t="e">
        <f>IF(AND(B1521=#REF!,C1521=#REF!),LOOKUP(9.99999999999999E+307,$N$2:N1520)+1,"")</f>
        <v>#REF!</v>
      </c>
      <c r="AH1521" s="3"/>
    </row>
    <row r="1522" spans="2:34" ht="20.100000000000001" customHeight="1" x14ac:dyDescent="0.2">
      <c r="B1522" s="38"/>
      <c r="C1522" s="27"/>
      <c r="D1522" s="28"/>
      <c r="E1522" s="25"/>
      <c r="F1522" s="25"/>
      <c r="G1522" s="37"/>
      <c r="H1522" s="80" t="str">
        <f t="shared" si="23"/>
        <v/>
      </c>
      <c r="N1522" s="5" t="e">
        <f>IF(AND(B1522=#REF!,C1522=#REF!),LOOKUP(9.99999999999999E+307,$N$2:N1521)+1,"")</f>
        <v>#REF!</v>
      </c>
      <c r="AH1522" s="3"/>
    </row>
    <row r="1523" spans="2:34" ht="20.100000000000001" customHeight="1" x14ac:dyDescent="0.2">
      <c r="B1523" s="38"/>
      <c r="C1523" s="27"/>
      <c r="D1523" s="28"/>
      <c r="E1523" s="25"/>
      <c r="F1523" s="25"/>
      <c r="G1523" s="37"/>
      <c r="H1523" s="80" t="str">
        <f t="shared" si="23"/>
        <v/>
      </c>
      <c r="N1523" s="5" t="e">
        <f>IF(AND(B1523=#REF!,C1523=#REF!),LOOKUP(9.99999999999999E+307,$N$2:N1522)+1,"")</f>
        <v>#REF!</v>
      </c>
      <c r="AH1523" s="3"/>
    </row>
    <row r="1524" spans="2:34" ht="20.100000000000001" customHeight="1" x14ac:dyDescent="0.2">
      <c r="B1524" s="38"/>
      <c r="C1524" s="27"/>
      <c r="D1524" s="28"/>
      <c r="E1524" s="25"/>
      <c r="F1524" s="25"/>
      <c r="G1524" s="37"/>
      <c r="H1524" s="80" t="str">
        <f t="shared" si="23"/>
        <v/>
      </c>
      <c r="N1524" s="5" t="e">
        <f>IF(AND(B1524=#REF!,C1524=#REF!),LOOKUP(9.99999999999999E+307,$N$2:N1523)+1,"")</f>
        <v>#REF!</v>
      </c>
      <c r="AH1524" s="3"/>
    </row>
    <row r="1525" spans="2:34" ht="20.100000000000001" customHeight="1" x14ac:dyDescent="0.2">
      <c r="B1525" s="38"/>
      <c r="C1525" s="27"/>
      <c r="D1525" s="28"/>
      <c r="E1525" s="25"/>
      <c r="F1525" s="25"/>
      <c r="G1525" s="37"/>
      <c r="H1525" s="80" t="str">
        <f t="shared" si="23"/>
        <v/>
      </c>
      <c r="N1525" s="5" t="e">
        <f>IF(AND(B1525=#REF!,C1525=#REF!),LOOKUP(9.99999999999999E+307,$N$2:N1524)+1,"")</f>
        <v>#REF!</v>
      </c>
      <c r="AH1525" s="3"/>
    </row>
    <row r="1526" spans="2:34" ht="20.100000000000001" customHeight="1" x14ac:dyDescent="0.2">
      <c r="B1526" s="38"/>
      <c r="C1526" s="27"/>
      <c r="D1526" s="28"/>
      <c r="E1526" s="25"/>
      <c r="F1526" s="25"/>
      <c r="G1526" s="37"/>
      <c r="H1526" s="80" t="str">
        <f t="shared" si="23"/>
        <v/>
      </c>
      <c r="N1526" s="5" t="e">
        <f>IF(AND(B1526=#REF!,C1526=#REF!),LOOKUP(9.99999999999999E+307,$N$2:N1525)+1,"")</f>
        <v>#REF!</v>
      </c>
      <c r="AH1526" s="3"/>
    </row>
    <row r="1527" spans="2:34" ht="20.100000000000001" customHeight="1" x14ac:dyDescent="0.2">
      <c r="B1527" s="38"/>
      <c r="C1527" s="27"/>
      <c r="D1527" s="28"/>
      <c r="E1527" s="25"/>
      <c r="F1527" s="25"/>
      <c r="G1527" s="37"/>
      <c r="H1527" s="80" t="str">
        <f t="shared" si="23"/>
        <v/>
      </c>
      <c r="N1527" s="5" t="e">
        <f>IF(AND(B1527=#REF!,C1527=#REF!),LOOKUP(9.99999999999999E+307,$N$2:N1526)+1,"")</f>
        <v>#REF!</v>
      </c>
      <c r="AH1527" s="3"/>
    </row>
    <row r="1528" spans="2:34" ht="20.100000000000001" customHeight="1" x14ac:dyDescent="0.2">
      <c r="B1528" s="38"/>
      <c r="C1528" s="27"/>
      <c r="D1528" s="28"/>
      <c r="E1528" s="25"/>
      <c r="F1528" s="25"/>
      <c r="G1528" s="37"/>
      <c r="H1528" s="80" t="str">
        <f t="shared" si="23"/>
        <v/>
      </c>
      <c r="N1528" s="5" t="e">
        <f>IF(AND(B1528=#REF!,C1528=#REF!),LOOKUP(9.99999999999999E+307,$N$2:N1527)+1,"")</f>
        <v>#REF!</v>
      </c>
      <c r="AH1528" s="3"/>
    </row>
    <row r="1529" spans="2:34" ht="20.100000000000001" customHeight="1" x14ac:dyDescent="0.2">
      <c r="B1529" s="38"/>
      <c r="C1529" s="27"/>
      <c r="D1529" s="28"/>
      <c r="E1529" s="25"/>
      <c r="F1529" s="25"/>
      <c r="G1529" s="37"/>
      <c r="H1529" s="80" t="str">
        <f t="shared" si="23"/>
        <v/>
      </c>
      <c r="N1529" s="5" t="e">
        <f>IF(AND(B1529=#REF!,C1529=#REF!),LOOKUP(9.99999999999999E+307,$N$2:N1528)+1,"")</f>
        <v>#REF!</v>
      </c>
      <c r="AH1529" s="3"/>
    </row>
    <row r="1530" spans="2:34" ht="20.100000000000001" customHeight="1" x14ac:dyDescent="0.2">
      <c r="B1530" s="38"/>
      <c r="C1530" s="27"/>
      <c r="D1530" s="28"/>
      <c r="E1530" s="25"/>
      <c r="F1530" s="25"/>
      <c r="G1530" s="37"/>
      <c r="H1530" s="80" t="str">
        <f t="shared" si="23"/>
        <v/>
      </c>
      <c r="N1530" s="5" t="e">
        <f>IF(AND(B1530=#REF!,C1530=#REF!),LOOKUP(9.99999999999999E+307,$N$2:N1529)+1,"")</f>
        <v>#REF!</v>
      </c>
      <c r="AH1530" s="3"/>
    </row>
    <row r="1531" spans="2:34" ht="20.100000000000001" customHeight="1" x14ac:dyDescent="0.2">
      <c r="B1531" s="38"/>
      <c r="C1531" s="27"/>
      <c r="D1531" s="28"/>
      <c r="E1531" s="25"/>
      <c r="F1531" s="25"/>
      <c r="G1531" s="37"/>
      <c r="H1531" s="80" t="str">
        <f t="shared" si="23"/>
        <v/>
      </c>
      <c r="N1531" s="5" t="e">
        <f>IF(AND(B1531=#REF!,C1531=#REF!),LOOKUP(9.99999999999999E+307,$N$2:N1530)+1,"")</f>
        <v>#REF!</v>
      </c>
      <c r="AH1531" s="3"/>
    </row>
    <row r="1532" spans="2:34" ht="20.100000000000001" customHeight="1" x14ac:dyDescent="0.2">
      <c r="B1532" s="38"/>
      <c r="C1532" s="27"/>
      <c r="D1532" s="28"/>
      <c r="E1532" s="25"/>
      <c r="F1532" s="25"/>
      <c r="G1532" s="37"/>
      <c r="H1532" s="80" t="str">
        <f t="shared" si="23"/>
        <v/>
      </c>
      <c r="N1532" s="5" t="e">
        <f>IF(AND(B1532=#REF!,C1532=#REF!),LOOKUP(9.99999999999999E+307,$N$2:N1531)+1,"")</f>
        <v>#REF!</v>
      </c>
      <c r="AH1532" s="3"/>
    </row>
    <row r="1533" spans="2:34" ht="20.100000000000001" customHeight="1" x14ac:dyDescent="0.2">
      <c r="B1533" s="38"/>
      <c r="C1533" s="27"/>
      <c r="D1533" s="28"/>
      <c r="E1533" s="25"/>
      <c r="F1533" s="25"/>
      <c r="G1533" s="37"/>
      <c r="H1533" s="80" t="str">
        <f t="shared" si="23"/>
        <v/>
      </c>
      <c r="N1533" s="5" t="e">
        <f>IF(AND(B1533=#REF!,C1533=#REF!),LOOKUP(9.99999999999999E+307,$N$2:N1532)+1,"")</f>
        <v>#REF!</v>
      </c>
      <c r="AH1533" s="3"/>
    </row>
    <row r="1534" spans="2:34" ht="20.100000000000001" customHeight="1" x14ac:dyDescent="0.2">
      <c r="B1534" s="38"/>
      <c r="C1534" s="27"/>
      <c r="D1534" s="28"/>
      <c r="E1534" s="25"/>
      <c r="F1534" s="25"/>
      <c r="G1534" s="37"/>
      <c r="H1534" s="80" t="str">
        <f t="shared" si="23"/>
        <v/>
      </c>
      <c r="N1534" s="5" t="e">
        <f>IF(AND(B1534=#REF!,C1534=#REF!),LOOKUP(9.99999999999999E+307,$N$2:N1533)+1,"")</f>
        <v>#REF!</v>
      </c>
      <c r="AH1534" s="3"/>
    </row>
    <row r="1535" spans="2:34" ht="20.100000000000001" customHeight="1" x14ac:dyDescent="0.2">
      <c r="B1535" s="38"/>
      <c r="C1535" s="27"/>
      <c r="D1535" s="28"/>
      <c r="E1535" s="25"/>
      <c r="F1535" s="25"/>
      <c r="G1535" s="37"/>
      <c r="H1535" s="80" t="str">
        <f t="shared" si="23"/>
        <v/>
      </c>
      <c r="N1535" s="5" t="e">
        <f>IF(AND(B1535=#REF!,C1535=#REF!),LOOKUP(9.99999999999999E+307,$N$2:N1534)+1,"")</f>
        <v>#REF!</v>
      </c>
      <c r="AH1535" s="3"/>
    </row>
    <row r="1536" spans="2:34" ht="20.100000000000001" customHeight="1" x14ac:dyDescent="0.2">
      <c r="B1536" s="38"/>
      <c r="C1536" s="27"/>
      <c r="D1536" s="28"/>
      <c r="E1536" s="25"/>
      <c r="F1536" s="25"/>
      <c r="G1536" s="37"/>
      <c r="H1536" s="80" t="str">
        <f t="shared" si="23"/>
        <v/>
      </c>
      <c r="N1536" s="5" t="e">
        <f>IF(AND(B1536=#REF!,C1536=#REF!),LOOKUP(9.99999999999999E+307,$N$2:N1535)+1,"")</f>
        <v>#REF!</v>
      </c>
      <c r="AH1536" s="3"/>
    </row>
    <row r="1537" spans="2:34" ht="20.100000000000001" customHeight="1" x14ac:dyDescent="0.2">
      <c r="B1537" s="38"/>
      <c r="C1537" s="27"/>
      <c r="D1537" s="28"/>
      <c r="E1537" s="25"/>
      <c r="F1537" s="25"/>
      <c r="G1537" s="37"/>
      <c r="H1537" s="80" t="str">
        <f t="shared" si="23"/>
        <v/>
      </c>
      <c r="N1537" s="5" t="e">
        <f>IF(AND(B1537=#REF!,C1537=#REF!),LOOKUP(9.99999999999999E+307,$N$2:N1536)+1,"")</f>
        <v>#REF!</v>
      </c>
      <c r="AH1537" s="3"/>
    </row>
    <row r="1538" spans="2:34" ht="20.100000000000001" customHeight="1" x14ac:dyDescent="0.2">
      <c r="B1538" s="38"/>
      <c r="C1538" s="27"/>
      <c r="D1538" s="28"/>
      <c r="E1538" s="25"/>
      <c r="F1538" s="25"/>
      <c r="G1538" s="37"/>
      <c r="H1538" s="80" t="str">
        <f t="shared" si="23"/>
        <v/>
      </c>
      <c r="N1538" s="5" t="e">
        <f>IF(AND(B1538=#REF!,C1538=#REF!),LOOKUP(9.99999999999999E+307,$N$2:N1537)+1,"")</f>
        <v>#REF!</v>
      </c>
      <c r="AH1538" s="3"/>
    </row>
    <row r="1539" spans="2:34" ht="20.100000000000001" customHeight="1" x14ac:dyDescent="0.2">
      <c r="B1539" s="38"/>
      <c r="C1539" s="27"/>
      <c r="D1539" s="28"/>
      <c r="E1539" s="25"/>
      <c r="F1539" s="25"/>
      <c r="G1539" s="37"/>
      <c r="H1539" s="80" t="str">
        <f t="shared" si="23"/>
        <v/>
      </c>
      <c r="N1539" s="5" t="e">
        <f>IF(AND(B1539=#REF!,C1539=#REF!),LOOKUP(9.99999999999999E+307,$N$2:N1538)+1,"")</f>
        <v>#REF!</v>
      </c>
      <c r="AH1539" s="3"/>
    </row>
    <row r="1540" spans="2:34" ht="20.100000000000001" customHeight="1" x14ac:dyDescent="0.2">
      <c r="B1540" s="38"/>
      <c r="C1540" s="27"/>
      <c r="D1540" s="28"/>
      <c r="E1540" s="25"/>
      <c r="F1540" s="25"/>
      <c r="G1540" s="37"/>
      <c r="H1540" s="80" t="str">
        <f t="shared" ref="H1540:H1603" si="24">IF(E1540="","",IF(E1540="เด็กชาย","M",IF(E1540="นาย","M","W")))</f>
        <v/>
      </c>
      <c r="N1540" s="5" t="e">
        <f>IF(AND(B1540=#REF!,C1540=#REF!),LOOKUP(9.99999999999999E+307,$N$2:N1539)+1,"")</f>
        <v>#REF!</v>
      </c>
      <c r="AH1540" s="3"/>
    </row>
    <row r="1541" spans="2:34" ht="20.100000000000001" customHeight="1" x14ac:dyDescent="0.2">
      <c r="B1541" s="38"/>
      <c r="C1541" s="27"/>
      <c r="D1541" s="28"/>
      <c r="E1541" s="25"/>
      <c r="F1541" s="25"/>
      <c r="G1541" s="37"/>
      <c r="H1541" s="80" t="str">
        <f t="shared" si="24"/>
        <v/>
      </c>
      <c r="N1541" s="5" t="e">
        <f>IF(AND(B1541=#REF!,C1541=#REF!),LOOKUP(9.99999999999999E+307,$N$2:N1540)+1,"")</f>
        <v>#REF!</v>
      </c>
      <c r="AH1541" s="3"/>
    </row>
    <row r="1542" spans="2:34" ht="20.100000000000001" customHeight="1" x14ac:dyDescent="0.2">
      <c r="B1542" s="38"/>
      <c r="C1542" s="27"/>
      <c r="D1542" s="28"/>
      <c r="E1542" s="25"/>
      <c r="F1542" s="25"/>
      <c r="G1542" s="37"/>
      <c r="H1542" s="80" t="str">
        <f t="shared" si="24"/>
        <v/>
      </c>
      <c r="N1542" s="5" t="e">
        <f>IF(AND(B1542=#REF!,C1542=#REF!),LOOKUP(9.99999999999999E+307,$N$2:N1541)+1,"")</f>
        <v>#REF!</v>
      </c>
      <c r="AH1542" s="3"/>
    </row>
    <row r="1543" spans="2:34" ht="20.100000000000001" customHeight="1" x14ac:dyDescent="0.2">
      <c r="B1543" s="38"/>
      <c r="C1543" s="27"/>
      <c r="D1543" s="28"/>
      <c r="E1543" s="25"/>
      <c r="F1543" s="25"/>
      <c r="G1543" s="37"/>
      <c r="H1543" s="80" t="str">
        <f t="shared" si="24"/>
        <v/>
      </c>
      <c r="N1543" s="5" t="e">
        <f>IF(AND(B1543=#REF!,C1543=#REF!),LOOKUP(9.99999999999999E+307,$N$2:N1542)+1,"")</f>
        <v>#REF!</v>
      </c>
      <c r="AH1543" s="3"/>
    </row>
    <row r="1544" spans="2:34" ht="20.100000000000001" customHeight="1" x14ac:dyDescent="0.2">
      <c r="B1544" s="38"/>
      <c r="C1544" s="27"/>
      <c r="D1544" s="28"/>
      <c r="E1544" s="25"/>
      <c r="F1544" s="25"/>
      <c r="G1544" s="37"/>
      <c r="H1544" s="80" t="str">
        <f t="shared" si="24"/>
        <v/>
      </c>
      <c r="N1544" s="5" t="e">
        <f>IF(AND(B1544=#REF!,C1544=#REF!),LOOKUP(9.99999999999999E+307,$N$2:N1543)+1,"")</f>
        <v>#REF!</v>
      </c>
      <c r="AH1544" s="3"/>
    </row>
    <row r="1545" spans="2:34" ht="20.100000000000001" customHeight="1" x14ac:dyDescent="0.2">
      <c r="B1545" s="38"/>
      <c r="C1545" s="27"/>
      <c r="D1545" s="28"/>
      <c r="E1545" s="25"/>
      <c r="F1545" s="25"/>
      <c r="G1545" s="37"/>
      <c r="H1545" s="80" t="str">
        <f t="shared" si="24"/>
        <v/>
      </c>
      <c r="N1545" s="5" t="e">
        <f>IF(AND(B1545=#REF!,C1545=#REF!),LOOKUP(9.99999999999999E+307,$N$2:N1544)+1,"")</f>
        <v>#REF!</v>
      </c>
      <c r="AH1545" s="3"/>
    </row>
    <row r="1546" spans="2:34" ht="20.100000000000001" customHeight="1" x14ac:dyDescent="0.2">
      <c r="B1546" s="38"/>
      <c r="C1546" s="27"/>
      <c r="D1546" s="28"/>
      <c r="E1546" s="25"/>
      <c r="F1546" s="25"/>
      <c r="G1546" s="37"/>
      <c r="H1546" s="80" t="str">
        <f t="shared" si="24"/>
        <v/>
      </c>
      <c r="N1546" s="5" t="e">
        <f>IF(AND(B1546=#REF!,C1546=#REF!),LOOKUP(9.99999999999999E+307,$N$2:N1545)+1,"")</f>
        <v>#REF!</v>
      </c>
      <c r="AH1546" s="3"/>
    </row>
    <row r="1547" spans="2:34" ht="20.100000000000001" customHeight="1" x14ac:dyDescent="0.2">
      <c r="B1547" s="38"/>
      <c r="C1547" s="27"/>
      <c r="D1547" s="28"/>
      <c r="E1547" s="25"/>
      <c r="F1547" s="25"/>
      <c r="G1547" s="37"/>
      <c r="H1547" s="80" t="str">
        <f t="shared" si="24"/>
        <v/>
      </c>
      <c r="N1547" s="5" t="e">
        <f>IF(AND(B1547=#REF!,C1547=#REF!),LOOKUP(9.99999999999999E+307,$N$2:N1546)+1,"")</f>
        <v>#REF!</v>
      </c>
      <c r="AH1547" s="3"/>
    </row>
    <row r="1548" spans="2:34" ht="20.100000000000001" customHeight="1" x14ac:dyDescent="0.2">
      <c r="B1548" s="38"/>
      <c r="C1548" s="27"/>
      <c r="D1548" s="28"/>
      <c r="E1548" s="25"/>
      <c r="F1548" s="25"/>
      <c r="G1548" s="37"/>
      <c r="H1548" s="80" t="str">
        <f t="shared" si="24"/>
        <v/>
      </c>
      <c r="N1548" s="5" t="e">
        <f>IF(AND(B1548=#REF!,C1548=#REF!),LOOKUP(9.99999999999999E+307,$N$2:N1547)+1,"")</f>
        <v>#REF!</v>
      </c>
      <c r="AH1548" s="3"/>
    </row>
    <row r="1549" spans="2:34" ht="20.100000000000001" customHeight="1" x14ac:dyDescent="0.2">
      <c r="B1549" s="38"/>
      <c r="C1549" s="27"/>
      <c r="D1549" s="28"/>
      <c r="E1549" s="25"/>
      <c r="F1549" s="25"/>
      <c r="G1549" s="37"/>
      <c r="H1549" s="80" t="str">
        <f t="shared" si="24"/>
        <v/>
      </c>
      <c r="N1549" s="5" t="e">
        <f>IF(AND(B1549=#REF!,C1549=#REF!),LOOKUP(9.99999999999999E+307,$N$2:N1548)+1,"")</f>
        <v>#REF!</v>
      </c>
      <c r="AH1549" s="3"/>
    </row>
    <row r="1550" spans="2:34" ht="20.100000000000001" customHeight="1" x14ac:dyDescent="0.2">
      <c r="B1550" s="38"/>
      <c r="C1550" s="27"/>
      <c r="D1550" s="28"/>
      <c r="E1550" s="25"/>
      <c r="F1550" s="25"/>
      <c r="G1550" s="37"/>
      <c r="H1550" s="80" t="str">
        <f t="shared" si="24"/>
        <v/>
      </c>
      <c r="N1550" s="5" t="e">
        <f>IF(AND(B1550=#REF!,C1550=#REF!),LOOKUP(9.99999999999999E+307,$N$2:N1549)+1,"")</f>
        <v>#REF!</v>
      </c>
      <c r="AH1550" s="3"/>
    </row>
    <row r="1551" spans="2:34" ht="20.100000000000001" customHeight="1" x14ac:dyDescent="0.2">
      <c r="B1551" s="38"/>
      <c r="C1551" s="27"/>
      <c r="D1551" s="28"/>
      <c r="E1551" s="25"/>
      <c r="F1551" s="25"/>
      <c r="G1551" s="37"/>
      <c r="H1551" s="80" t="str">
        <f t="shared" si="24"/>
        <v/>
      </c>
      <c r="N1551" s="5" t="e">
        <f>IF(AND(B1551=#REF!,C1551=#REF!),LOOKUP(9.99999999999999E+307,$N$2:N1550)+1,"")</f>
        <v>#REF!</v>
      </c>
      <c r="AH1551" s="3"/>
    </row>
    <row r="1552" spans="2:34" ht="20.100000000000001" customHeight="1" x14ac:dyDescent="0.2">
      <c r="B1552" s="38"/>
      <c r="C1552" s="27"/>
      <c r="D1552" s="28"/>
      <c r="E1552" s="25"/>
      <c r="F1552" s="25"/>
      <c r="G1552" s="37"/>
      <c r="H1552" s="80" t="str">
        <f t="shared" si="24"/>
        <v/>
      </c>
      <c r="N1552" s="5" t="e">
        <f>IF(AND(B1552=#REF!,C1552=#REF!),LOOKUP(9.99999999999999E+307,$N$2:N1551)+1,"")</f>
        <v>#REF!</v>
      </c>
      <c r="AH1552" s="3"/>
    </row>
    <row r="1553" spans="2:34" ht="20.100000000000001" customHeight="1" x14ac:dyDescent="0.2">
      <c r="B1553" s="38"/>
      <c r="C1553" s="27"/>
      <c r="D1553" s="28"/>
      <c r="E1553" s="25"/>
      <c r="F1553" s="25"/>
      <c r="G1553" s="37"/>
      <c r="H1553" s="80" t="str">
        <f t="shared" si="24"/>
        <v/>
      </c>
      <c r="N1553" s="5" t="e">
        <f>IF(AND(B1553=#REF!,C1553=#REF!),LOOKUP(9.99999999999999E+307,$N$2:N1552)+1,"")</f>
        <v>#REF!</v>
      </c>
      <c r="AH1553" s="3"/>
    </row>
    <row r="1554" spans="2:34" ht="20.100000000000001" customHeight="1" x14ac:dyDescent="0.2">
      <c r="B1554" s="38"/>
      <c r="C1554" s="27"/>
      <c r="D1554" s="28"/>
      <c r="E1554" s="25"/>
      <c r="F1554" s="25"/>
      <c r="G1554" s="37"/>
      <c r="H1554" s="80" t="str">
        <f t="shared" si="24"/>
        <v/>
      </c>
      <c r="N1554" s="5" t="e">
        <f>IF(AND(B1554=#REF!,C1554=#REF!),LOOKUP(9.99999999999999E+307,$N$2:N1553)+1,"")</f>
        <v>#REF!</v>
      </c>
      <c r="AH1554" s="3"/>
    </row>
    <row r="1555" spans="2:34" ht="20.100000000000001" customHeight="1" x14ac:dyDescent="0.2">
      <c r="B1555" s="38"/>
      <c r="C1555" s="27"/>
      <c r="D1555" s="28"/>
      <c r="E1555" s="25"/>
      <c r="F1555" s="25"/>
      <c r="G1555" s="37"/>
      <c r="H1555" s="80" t="str">
        <f t="shared" si="24"/>
        <v/>
      </c>
      <c r="N1555" s="5" t="e">
        <f>IF(AND(B1555=#REF!,C1555=#REF!),LOOKUP(9.99999999999999E+307,$N$2:N1554)+1,"")</f>
        <v>#REF!</v>
      </c>
      <c r="AH1555" s="3"/>
    </row>
    <row r="1556" spans="2:34" ht="20.100000000000001" customHeight="1" x14ac:dyDescent="0.2">
      <c r="B1556" s="38"/>
      <c r="C1556" s="27"/>
      <c r="D1556" s="28"/>
      <c r="E1556" s="25"/>
      <c r="F1556" s="25"/>
      <c r="G1556" s="37"/>
      <c r="H1556" s="80" t="str">
        <f t="shared" si="24"/>
        <v/>
      </c>
      <c r="N1556" s="5" t="e">
        <f>IF(AND(B1556=#REF!,C1556=#REF!),LOOKUP(9.99999999999999E+307,$N$2:N1555)+1,"")</f>
        <v>#REF!</v>
      </c>
      <c r="AH1556" s="3"/>
    </row>
    <row r="1557" spans="2:34" ht="20.100000000000001" customHeight="1" x14ac:dyDescent="0.2">
      <c r="B1557" s="38"/>
      <c r="C1557" s="27"/>
      <c r="D1557" s="28"/>
      <c r="E1557" s="25"/>
      <c r="F1557" s="25"/>
      <c r="G1557" s="37"/>
      <c r="H1557" s="80" t="str">
        <f t="shared" si="24"/>
        <v/>
      </c>
      <c r="N1557" s="5" t="e">
        <f>IF(AND(B1557=#REF!,C1557=#REF!),LOOKUP(9.99999999999999E+307,$N$2:N1556)+1,"")</f>
        <v>#REF!</v>
      </c>
      <c r="AH1557" s="3"/>
    </row>
    <row r="1558" spans="2:34" ht="20.100000000000001" customHeight="1" x14ac:dyDescent="0.2">
      <c r="B1558" s="38"/>
      <c r="C1558" s="27"/>
      <c r="D1558" s="28"/>
      <c r="E1558" s="25"/>
      <c r="F1558" s="25"/>
      <c r="G1558" s="37"/>
      <c r="H1558" s="80" t="str">
        <f t="shared" si="24"/>
        <v/>
      </c>
      <c r="N1558" s="5" t="e">
        <f>IF(AND(B1558=#REF!,C1558=#REF!),LOOKUP(9.99999999999999E+307,$N$2:N1557)+1,"")</f>
        <v>#REF!</v>
      </c>
      <c r="AH1558" s="3"/>
    </row>
    <row r="1559" spans="2:34" ht="20.100000000000001" customHeight="1" x14ac:dyDescent="0.2">
      <c r="B1559" s="38"/>
      <c r="C1559" s="27"/>
      <c r="D1559" s="28"/>
      <c r="E1559" s="25"/>
      <c r="F1559" s="25"/>
      <c r="G1559" s="37"/>
      <c r="H1559" s="80" t="str">
        <f t="shared" si="24"/>
        <v/>
      </c>
      <c r="N1559" s="5" t="e">
        <f>IF(AND(B1559=#REF!,C1559=#REF!),LOOKUP(9.99999999999999E+307,$N$2:N1558)+1,"")</f>
        <v>#REF!</v>
      </c>
      <c r="AH1559" s="3"/>
    </row>
    <row r="1560" spans="2:34" ht="20.100000000000001" customHeight="1" x14ac:dyDescent="0.2">
      <c r="B1560" s="38"/>
      <c r="C1560" s="27"/>
      <c r="D1560" s="28"/>
      <c r="E1560" s="25"/>
      <c r="F1560" s="25"/>
      <c r="G1560" s="37"/>
      <c r="H1560" s="80" t="str">
        <f t="shared" si="24"/>
        <v/>
      </c>
      <c r="N1560" s="5" t="e">
        <f>IF(AND(B1560=#REF!,C1560=#REF!),LOOKUP(9.99999999999999E+307,$N$2:N1559)+1,"")</f>
        <v>#REF!</v>
      </c>
      <c r="AH1560" s="3"/>
    </row>
    <row r="1561" spans="2:34" ht="20.100000000000001" customHeight="1" x14ac:dyDescent="0.2">
      <c r="B1561" s="38"/>
      <c r="C1561" s="27"/>
      <c r="D1561" s="28"/>
      <c r="E1561" s="25"/>
      <c r="F1561" s="25"/>
      <c r="G1561" s="37"/>
      <c r="H1561" s="80" t="str">
        <f t="shared" si="24"/>
        <v/>
      </c>
      <c r="N1561" s="5" t="e">
        <f>IF(AND(B1561=#REF!,C1561=#REF!),LOOKUP(9.99999999999999E+307,$N$2:N1560)+1,"")</f>
        <v>#REF!</v>
      </c>
      <c r="AH1561" s="3"/>
    </row>
    <row r="1562" spans="2:34" ht="20.100000000000001" customHeight="1" x14ac:dyDescent="0.2">
      <c r="B1562" s="38"/>
      <c r="C1562" s="27"/>
      <c r="D1562" s="28"/>
      <c r="E1562" s="25"/>
      <c r="F1562" s="25"/>
      <c r="G1562" s="37"/>
      <c r="H1562" s="80" t="str">
        <f t="shared" si="24"/>
        <v/>
      </c>
      <c r="N1562" s="5" t="e">
        <f>IF(AND(B1562=#REF!,C1562=#REF!),LOOKUP(9.99999999999999E+307,$N$2:N1561)+1,"")</f>
        <v>#REF!</v>
      </c>
      <c r="AH1562" s="3"/>
    </row>
    <row r="1563" spans="2:34" ht="20.100000000000001" customHeight="1" x14ac:dyDescent="0.2">
      <c r="B1563" s="38"/>
      <c r="C1563" s="27"/>
      <c r="D1563" s="28"/>
      <c r="E1563" s="25"/>
      <c r="F1563" s="25"/>
      <c r="G1563" s="37"/>
      <c r="H1563" s="80" t="str">
        <f t="shared" si="24"/>
        <v/>
      </c>
      <c r="N1563" s="5" t="e">
        <f>IF(AND(B1563=#REF!,C1563=#REF!),LOOKUP(9.99999999999999E+307,$N$2:N1562)+1,"")</f>
        <v>#REF!</v>
      </c>
      <c r="AH1563" s="3"/>
    </row>
    <row r="1564" spans="2:34" ht="20.100000000000001" customHeight="1" x14ac:dyDescent="0.2">
      <c r="B1564" s="38"/>
      <c r="C1564" s="27"/>
      <c r="D1564" s="28"/>
      <c r="E1564" s="25"/>
      <c r="F1564" s="25"/>
      <c r="G1564" s="37"/>
      <c r="H1564" s="80" t="str">
        <f t="shared" si="24"/>
        <v/>
      </c>
      <c r="N1564" s="5" t="e">
        <f>IF(AND(B1564=#REF!,C1564=#REF!),LOOKUP(9.99999999999999E+307,$N$2:N1563)+1,"")</f>
        <v>#REF!</v>
      </c>
      <c r="AH1564" s="3"/>
    </row>
    <row r="1565" spans="2:34" ht="20.100000000000001" customHeight="1" x14ac:dyDescent="0.2">
      <c r="B1565" s="38"/>
      <c r="C1565" s="27"/>
      <c r="D1565" s="28"/>
      <c r="E1565" s="25"/>
      <c r="F1565" s="25"/>
      <c r="G1565" s="37"/>
      <c r="H1565" s="80" t="str">
        <f t="shared" si="24"/>
        <v/>
      </c>
      <c r="N1565" s="5" t="e">
        <f>IF(AND(B1565=#REF!,C1565=#REF!),LOOKUP(9.99999999999999E+307,$N$2:N1564)+1,"")</f>
        <v>#REF!</v>
      </c>
      <c r="AH1565" s="3"/>
    </row>
    <row r="1566" spans="2:34" ht="20.100000000000001" customHeight="1" x14ac:dyDescent="0.2">
      <c r="B1566" s="38"/>
      <c r="C1566" s="27"/>
      <c r="D1566" s="28"/>
      <c r="E1566" s="25"/>
      <c r="F1566" s="25"/>
      <c r="G1566" s="37"/>
      <c r="H1566" s="80" t="str">
        <f t="shared" si="24"/>
        <v/>
      </c>
      <c r="N1566" s="5" t="e">
        <f>IF(AND(B1566=#REF!,C1566=#REF!),LOOKUP(9.99999999999999E+307,$N$2:N1565)+1,"")</f>
        <v>#REF!</v>
      </c>
      <c r="AH1566" s="3"/>
    </row>
    <row r="1567" spans="2:34" ht="20.100000000000001" customHeight="1" x14ac:dyDescent="0.2">
      <c r="B1567" s="38"/>
      <c r="C1567" s="27"/>
      <c r="D1567" s="28"/>
      <c r="E1567" s="25"/>
      <c r="F1567" s="25"/>
      <c r="G1567" s="37"/>
      <c r="H1567" s="80" t="str">
        <f t="shared" si="24"/>
        <v/>
      </c>
      <c r="N1567" s="5" t="e">
        <f>IF(AND(B1567=#REF!,C1567=#REF!),LOOKUP(9.99999999999999E+307,$N$2:N1566)+1,"")</f>
        <v>#REF!</v>
      </c>
      <c r="AH1567" s="3"/>
    </row>
    <row r="1568" spans="2:34" ht="20.100000000000001" customHeight="1" x14ac:dyDescent="0.2">
      <c r="B1568" s="38"/>
      <c r="C1568" s="27"/>
      <c r="D1568" s="28"/>
      <c r="E1568" s="25"/>
      <c r="F1568" s="25"/>
      <c r="G1568" s="37"/>
      <c r="H1568" s="80" t="str">
        <f t="shared" si="24"/>
        <v/>
      </c>
      <c r="N1568" s="5" t="e">
        <f>IF(AND(B1568=#REF!,C1568=#REF!),LOOKUP(9.99999999999999E+307,$N$2:N1567)+1,"")</f>
        <v>#REF!</v>
      </c>
      <c r="AH1568" s="3"/>
    </row>
    <row r="1569" spans="2:34" ht="20.100000000000001" customHeight="1" x14ac:dyDescent="0.2">
      <c r="B1569" s="38"/>
      <c r="C1569" s="27"/>
      <c r="D1569" s="28"/>
      <c r="E1569" s="25"/>
      <c r="F1569" s="25"/>
      <c r="G1569" s="37"/>
      <c r="H1569" s="80" t="str">
        <f t="shared" si="24"/>
        <v/>
      </c>
      <c r="N1569" s="5" t="e">
        <f>IF(AND(B1569=#REF!,C1569=#REF!),LOOKUP(9.99999999999999E+307,$N$2:N1568)+1,"")</f>
        <v>#REF!</v>
      </c>
      <c r="AH1569" s="3"/>
    </row>
    <row r="1570" spans="2:34" ht="20.100000000000001" customHeight="1" x14ac:dyDescent="0.2">
      <c r="B1570" s="38"/>
      <c r="C1570" s="27"/>
      <c r="D1570" s="28"/>
      <c r="E1570" s="25"/>
      <c r="F1570" s="25"/>
      <c r="G1570" s="37"/>
      <c r="H1570" s="80" t="str">
        <f t="shared" si="24"/>
        <v/>
      </c>
      <c r="N1570" s="5" t="e">
        <f>IF(AND(B1570=#REF!,C1570=#REF!),LOOKUP(9.99999999999999E+307,$N$2:N1569)+1,"")</f>
        <v>#REF!</v>
      </c>
      <c r="AH1570" s="3"/>
    </row>
    <row r="1571" spans="2:34" ht="20.100000000000001" customHeight="1" x14ac:dyDescent="0.2">
      <c r="B1571" s="38"/>
      <c r="C1571" s="27"/>
      <c r="D1571" s="28"/>
      <c r="E1571" s="25"/>
      <c r="F1571" s="25"/>
      <c r="G1571" s="37"/>
      <c r="H1571" s="80" t="str">
        <f t="shared" si="24"/>
        <v/>
      </c>
      <c r="N1571" s="5" t="e">
        <f>IF(AND(B1571=#REF!,C1571=#REF!),LOOKUP(9.99999999999999E+307,$N$2:N1570)+1,"")</f>
        <v>#REF!</v>
      </c>
      <c r="AH1571" s="3"/>
    </row>
    <row r="1572" spans="2:34" ht="20.100000000000001" customHeight="1" x14ac:dyDescent="0.2">
      <c r="B1572" s="38"/>
      <c r="C1572" s="27"/>
      <c r="D1572" s="28"/>
      <c r="E1572" s="25"/>
      <c r="F1572" s="25"/>
      <c r="G1572" s="37"/>
      <c r="H1572" s="80" t="str">
        <f t="shared" si="24"/>
        <v/>
      </c>
      <c r="N1572" s="5" t="e">
        <f>IF(AND(B1572=#REF!,C1572=#REF!),LOOKUP(9.99999999999999E+307,$N$2:N1571)+1,"")</f>
        <v>#REF!</v>
      </c>
      <c r="AH1572" s="3"/>
    </row>
    <row r="1573" spans="2:34" ht="20.100000000000001" customHeight="1" x14ac:dyDescent="0.2">
      <c r="B1573" s="38"/>
      <c r="C1573" s="27"/>
      <c r="D1573" s="28"/>
      <c r="E1573" s="25"/>
      <c r="F1573" s="25"/>
      <c r="G1573" s="37"/>
      <c r="H1573" s="80" t="str">
        <f t="shared" si="24"/>
        <v/>
      </c>
      <c r="N1573" s="5" t="e">
        <f>IF(AND(B1573=#REF!,C1573=#REF!),LOOKUP(9.99999999999999E+307,$N$2:N1572)+1,"")</f>
        <v>#REF!</v>
      </c>
      <c r="AH1573" s="3"/>
    </row>
    <row r="1574" spans="2:34" ht="20.100000000000001" customHeight="1" x14ac:dyDescent="0.2">
      <c r="B1574" s="38"/>
      <c r="C1574" s="27"/>
      <c r="D1574" s="28"/>
      <c r="E1574" s="25"/>
      <c r="F1574" s="25"/>
      <c r="G1574" s="37"/>
      <c r="H1574" s="80" t="str">
        <f t="shared" si="24"/>
        <v/>
      </c>
      <c r="N1574" s="5" t="e">
        <f>IF(AND(B1574=#REF!,C1574=#REF!),LOOKUP(9.99999999999999E+307,$N$2:N1573)+1,"")</f>
        <v>#REF!</v>
      </c>
      <c r="AH1574" s="3"/>
    </row>
    <row r="1575" spans="2:34" ht="20.100000000000001" customHeight="1" x14ac:dyDescent="0.2">
      <c r="B1575" s="38"/>
      <c r="C1575" s="27"/>
      <c r="D1575" s="28"/>
      <c r="E1575" s="25"/>
      <c r="F1575" s="25"/>
      <c r="G1575" s="37"/>
      <c r="H1575" s="80" t="str">
        <f t="shared" si="24"/>
        <v/>
      </c>
      <c r="N1575" s="5" t="e">
        <f>IF(AND(B1575=#REF!,C1575=#REF!),LOOKUP(9.99999999999999E+307,$N$2:N1574)+1,"")</f>
        <v>#REF!</v>
      </c>
      <c r="AH1575" s="3"/>
    </row>
    <row r="1576" spans="2:34" ht="20.100000000000001" customHeight="1" x14ac:dyDescent="0.2">
      <c r="B1576" s="38"/>
      <c r="C1576" s="27"/>
      <c r="D1576" s="28"/>
      <c r="E1576" s="25"/>
      <c r="F1576" s="25"/>
      <c r="G1576" s="37"/>
      <c r="H1576" s="80" t="str">
        <f t="shared" si="24"/>
        <v/>
      </c>
      <c r="N1576" s="5" t="e">
        <f>IF(AND(B1576=#REF!,C1576=#REF!),LOOKUP(9.99999999999999E+307,$N$2:N1575)+1,"")</f>
        <v>#REF!</v>
      </c>
      <c r="AH1576" s="3"/>
    </row>
    <row r="1577" spans="2:34" ht="20.100000000000001" customHeight="1" x14ac:dyDescent="0.2">
      <c r="B1577" s="38"/>
      <c r="C1577" s="27"/>
      <c r="D1577" s="28"/>
      <c r="E1577" s="25"/>
      <c r="F1577" s="25"/>
      <c r="G1577" s="37"/>
      <c r="H1577" s="80" t="str">
        <f t="shared" si="24"/>
        <v/>
      </c>
      <c r="N1577" s="5" t="e">
        <f>IF(AND(B1577=#REF!,C1577=#REF!),LOOKUP(9.99999999999999E+307,$N$2:N1576)+1,"")</f>
        <v>#REF!</v>
      </c>
      <c r="AH1577" s="3"/>
    </row>
    <row r="1578" spans="2:34" ht="20.100000000000001" customHeight="1" x14ac:dyDescent="0.2">
      <c r="B1578" s="38"/>
      <c r="C1578" s="27"/>
      <c r="D1578" s="28"/>
      <c r="E1578" s="25"/>
      <c r="F1578" s="25"/>
      <c r="G1578" s="37"/>
      <c r="H1578" s="80" t="str">
        <f t="shared" si="24"/>
        <v/>
      </c>
      <c r="N1578" s="5" t="e">
        <f>IF(AND(B1578=#REF!,C1578=#REF!),LOOKUP(9.99999999999999E+307,$N$2:N1577)+1,"")</f>
        <v>#REF!</v>
      </c>
      <c r="AH1578" s="3"/>
    </row>
    <row r="1579" spans="2:34" ht="20.100000000000001" customHeight="1" x14ac:dyDescent="0.2">
      <c r="B1579" s="38"/>
      <c r="C1579" s="27"/>
      <c r="D1579" s="28"/>
      <c r="E1579" s="25"/>
      <c r="F1579" s="25"/>
      <c r="G1579" s="37"/>
      <c r="H1579" s="80" t="str">
        <f t="shared" si="24"/>
        <v/>
      </c>
      <c r="N1579" s="5" t="e">
        <f>IF(AND(B1579=#REF!,C1579=#REF!),LOOKUP(9.99999999999999E+307,$N$2:N1578)+1,"")</f>
        <v>#REF!</v>
      </c>
      <c r="AH1579" s="3"/>
    </row>
    <row r="1580" spans="2:34" ht="20.100000000000001" customHeight="1" x14ac:dyDescent="0.2">
      <c r="B1580" s="38"/>
      <c r="C1580" s="27"/>
      <c r="D1580" s="28"/>
      <c r="E1580" s="25"/>
      <c r="F1580" s="25"/>
      <c r="G1580" s="37"/>
      <c r="H1580" s="80" t="str">
        <f t="shared" si="24"/>
        <v/>
      </c>
      <c r="N1580" s="5" t="e">
        <f>IF(AND(B1580=#REF!,C1580=#REF!),LOOKUP(9.99999999999999E+307,$N$2:N1579)+1,"")</f>
        <v>#REF!</v>
      </c>
      <c r="AH1580" s="3"/>
    </row>
    <row r="1581" spans="2:34" ht="20.100000000000001" customHeight="1" x14ac:dyDescent="0.2">
      <c r="B1581" s="38"/>
      <c r="C1581" s="27"/>
      <c r="D1581" s="28"/>
      <c r="E1581" s="25"/>
      <c r="F1581" s="25"/>
      <c r="G1581" s="37"/>
      <c r="H1581" s="80" t="str">
        <f t="shared" si="24"/>
        <v/>
      </c>
      <c r="N1581" s="5" t="e">
        <f>IF(AND(B1581=#REF!,C1581=#REF!),LOOKUP(9.99999999999999E+307,$N$2:N1580)+1,"")</f>
        <v>#REF!</v>
      </c>
      <c r="AH1581" s="3"/>
    </row>
    <row r="1582" spans="2:34" ht="20.100000000000001" customHeight="1" x14ac:dyDescent="0.2">
      <c r="B1582" s="38"/>
      <c r="C1582" s="27"/>
      <c r="D1582" s="28"/>
      <c r="E1582" s="25"/>
      <c r="F1582" s="25"/>
      <c r="G1582" s="37"/>
      <c r="H1582" s="80" t="str">
        <f t="shared" si="24"/>
        <v/>
      </c>
      <c r="N1582" s="5" t="e">
        <f>IF(AND(B1582=#REF!,C1582=#REF!),LOOKUP(9.99999999999999E+307,$N$2:N1581)+1,"")</f>
        <v>#REF!</v>
      </c>
      <c r="AH1582" s="3"/>
    </row>
    <row r="1583" spans="2:34" ht="20.100000000000001" customHeight="1" x14ac:dyDescent="0.2">
      <c r="B1583" s="38"/>
      <c r="C1583" s="27"/>
      <c r="D1583" s="28"/>
      <c r="E1583" s="25"/>
      <c r="F1583" s="25"/>
      <c r="G1583" s="37"/>
      <c r="H1583" s="80" t="str">
        <f t="shared" si="24"/>
        <v/>
      </c>
      <c r="N1583" s="5" t="e">
        <f>IF(AND(B1583=#REF!,C1583=#REF!),LOOKUP(9.99999999999999E+307,$N$2:N1582)+1,"")</f>
        <v>#REF!</v>
      </c>
      <c r="AH1583" s="3"/>
    </row>
    <row r="1584" spans="2:34" ht="20.100000000000001" customHeight="1" x14ac:dyDescent="0.2">
      <c r="B1584" s="38"/>
      <c r="C1584" s="27"/>
      <c r="D1584" s="28"/>
      <c r="E1584" s="25"/>
      <c r="F1584" s="25"/>
      <c r="G1584" s="37"/>
      <c r="H1584" s="80" t="str">
        <f t="shared" si="24"/>
        <v/>
      </c>
      <c r="N1584" s="5" t="e">
        <f>IF(AND(B1584=#REF!,C1584=#REF!),LOOKUP(9.99999999999999E+307,$N$2:N1583)+1,"")</f>
        <v>#REF!</v>
      </c>
      <c r="AH1584" s="3"/>
    </row>
    <row r="1585" spans="2:34" ht="20.100000000000001" customHeight="1" x14ac:dyDescent="0.2">
      <c r="B1585" s="38"/>
      <c r="C1585" s="27"/>
      <c r="D1585" s="28"/>
      <c r="E1585" s="25"/>
      <c r="F1585" s="25"/>
      <c r="G1585" s="37"/>
      <c r="H1585" s="80" t="str">
        <f t="shared" si="24"/>
        <v/>
      </c>
      <c r="N1585" s="5" t="e">
        <f>IF(AND(B1585=#REF!,C1585=#REF!),LOOKUP(9.99999999999999E+307,$N$2:N1584)+1,"")</f>
        <v>#REF!</v>
      </c>
      <c r="AH1585" s="3"/>
    </row>
    <row r="1586" spans="2:34" ht="20.100000000000001" customHeight="1" x14ac:dyDescent="0.2">
      <c r="B1586" s="38"/>
      <c r="C1586" s="27"/>
      <c r="D1586" s="28"/>
      <c r="E1586" s="25"/>
      <c r="F1586" s="25"/>
      <c r="G1586" s="37"/>
      <c r="H1586" s="80" t="str">
        <f t="shared" si="24"/>
        <v/>
      </c>
      <c r="N1586" s="5" t="e">
        <f>IF(AND(B1586=#REF!,C1586=#REF!),LOOKUP(9.99999999999999E+307,$N$2:N1585)+1,"")</f>
        <v>#REF!</v>
      </c>
      <c r="AH1586" s="3"/>
    </row>
    <row r="1587" spans="2:34" ht="20.100000000000001" customHeight="1" x14ac:dyDescent="0.2">
      <c r="B1587" s="38"/>
      <c r="C1587" s="27"/>
      <c r="D1587" s="28"/>
      <c r="E1587" s="25"/>
      <c r="F1587" s="25"/>
      <c r="G1587" s="37"/>
      <c r="H1587" s="80" t="str">
        <f t="shared" si="24"/>
        <v/>
      </c>
      <c r="N1587" s="5" t="e">
        <f>IF(AND(B1587=#REF!,C1587=#REF!),LOOKUP(9.99999999999999E+307,$N$2:N1586)+1,"")</f>
        <v>#REF!</v>
      </c>
      <c r="AH1587" s="3"/>
    </row>
    <row r="1588" spans="2:34" ht="20.100000000000001" customHeight="1" x14ac:dyDescent="0.2">
      <c r="B1588" s="38"/>
      <c r="C1588" s="27"/>
      <c r="D1588" s="28"/>
      <c r="E1588" s="25"/>
      <c r="F1588" s="25"/>
      <c r="G1588" s="37"/>
      <c r="H1588" s="80" t="str">
        <f t="shared" si="24"/>
        <v/>
      </c>
      <c r="N1588" s="5" t="e">
        <f>IF(AND(B1588=#REF!,C1588=#REF!),LOOKUP(9.99999999999999E+307,$N$2:N1587)+1,"")</f>
        <v>#REF!</v>
      </c>
      <c r="AH1588" s="3"/>
    </row>
    <row r="1589" spans="2:34" ht="20.100000000000001" customHeight="1" x14ac:dyDescent="0.2">
      <c r="B1589" s="38"/>
      <c r="C1589" s="27"/>
      <c r="D1589" s="28"/>
      <c r="E1589" s="25"/>
      <c r="F1589" s="25"/>
      <c r="G1589" s="37"/>
      <c r="H1589" s="80" t="str">
        <f t="shared" si="24"/>
        <v/>
      </c>
      <c r="N1589" s="5" t="e">
        <f>IF(AND(B1589=#REF!,C1589=#REF!),LOOKUP(9.99999999999999E+307,$N$2:N1588)+1,"")</f>
        <v>#REF!</v>
      </c>
      <c r="AH1589" s="3"/>
    </row>
    <row r="1590" spans="2:34" ht="20.100000000000001" customHeight="1" x14ac:dyDescent="0.2">
      <c r="B1590" s="38"/>
      <c r="C1590" s="27"/>
      <c r="D1590" s="28"/>
      <c r="E1590" s="25"/>
      <c r="F1590" s="25"/>
      <c r="G1590" s="37"/>
      <c r="H1590" s="80" t="str">
        <f t="shared" si="24"/>
        <v/>
      </c>
      <c r="N1590" s="5" t="e">
        <f>IF(AND(B1590=#REF!,C1590=#REF!),LOOKUP(9.99999999999999E+307,$N$2:N1589)+1,"")</f>
        <v>#REF!</v>
      </c>
      <c r="AH1590" s="3"/>
    </row>
    <row r="1591" spans="2:34" ht="20.100000000000001" customHeight="1" x14ac:dyDescent="0.2">
      <c r="B1591" s="38"/>
      <c r="C1591" s="27"/>
      <c r="D1591" s="28"/>
      <c r="E1591" s="25"/>
      <c r="F1591" s="25"/>
      <c r="G1591" s="37"/>
      <c r="H1591" s="80" t="str">
        <f t="shared" si="24"/>
        <v/>
      </c>
      <c r="N1591" s="5" t="e">
        <f>IF(AND(B1591=#REF!,C1591=#REF!),LOOKUP(9.99999999999999E+307,$N$2:N1590)+1,"")</f>
        <v>#REF!</v>
      </c>
      <c r="AH1591" s="3"/>
    </row>
    <row r="1592" spans="2:34" ht="20.100000000000001" customHeight="1" x14ac:dyDescent="0.2">
      <c r="B1592" s="38"/>
      <c r="C1592" s="27"/>
      <c r="D1592" s="28"/>
      <c r="E1592" s="25"/>
      <c r="F1592" s="25"/>
      <c r="G1592" s="37"/>
      <c r="H1592" s="80" t="str">
        <f t="shared" si="24"/>
        <v/>
      </c>
      <c r="N1592" s="5" t="e">
        <f>IF(AND(B1592=#REF!,C1592=#REF!),LOOKUP(9.99999999999999E+307,$N$2:N1591)+1,"")</f>
        <v>#REF!</v>
      </c>
      <c r="AH1592" s="3"/>
    </row>
    <row r="1593" spans="2:34" ht="20.100000000000001" customHeight="1" x14ac:dyDescent="0.2">
      <c r="B1593" s="38"/>
      <c r="C1593" s="27"/>
      <c r="D1593" s="28"/>
      <c r="E1593" s="25"/>
      <c r="F1593" s="25"/>
      <c r="G1593" s="37"/>
      <c r="H1593" s="80" t="str">
        <f t="shared" si="24"/>
        <v/>
      </c>
      <c r="N1593" s="5" t="e">
        <f>IF(AND(B1593=#REF!,C1593=#REF!),LOOKUP(9.99999999999999E+307,$N$2:N1592)+1,"")</f>
        <v>#REF!</v>
      </c>
      <c r="AH1593" s="3"/>
    </row>
    <row r="1594" spans="2:34" ht="20.100000000000001" customHeight="1" x14ac:dyDescent="0.2">
      <c r="B1594" s="38"/>
      <c r="C1594" s="27"/>
      <c r="D1594" s="28"/>
      <c r="E1594" s="25"/>
      <c r="F1594" s="25"/>
      <c r="G1594" s="37"/>
      <c r="H1594" s="80" t="str">
        <f t="shared" si="24"/>
        <v/>
      </c>
      <c r="N1594" s="5" t="e">
        <f>IF(AND(B1594=#REF!,C1594=#REF!),LOOKUP(9.99999999999999E+307,$N$2:N1593)+1,"")</f>
        <v>#REF!</v>
      </c>
      <c r="AH1594" s="3"/>
    </row>
    <row r="1595" spans="2:34" ht="20.100000000000001" customHeight="1" x14ac:dyDescent="0.2">
      <c r="B1595" s="38"/>
      <c r="C1595" s="27"/>
      <c r="D1595" s="28"/>
      <c r="E1595" s="25"/>
      <c r="F1595" s="25"/>
      <c r="G1595" s="37"/>
      <c r="H1595" s="80" t="str">
        <f t="shared" si="24"/>
        <v/>
      </c>
      <c r="N1595" s="5" t="e">
        <f>IF(AND(B1595=#REF!,C1595=#REF!),LOOKUP(9.99999999999999E+307,$N$2:N1594)+1,"")</f>
        <v>#REF!</v>
      </c>
      <c r="AH1595" s="3"/>
    </row>
    <row r="1596" spans="2:34" ht="20.100000000000001" customHeight="1" x14ac:dyDescent="0.2">
      <c r="B1596" s="38"/>
      <c r="C1596" s="27"/>
      <c r="D1596" s="28"/>
      <c r="E1596" s="25"/>
      <c r="F1596" s="25"/>
      <c r="G1596" s="37"/>
      <c r="H1596" s="80" t="str">
        <f t="shared" si="24"/>
        <v/>
      </c>
      <c r="N1596" s="5" t="e">
        <f>IF(AND(B1596=#REF!,C1596=#REF!),LOOKUP(9.99999999999999E+307,$N$2:N1595)+1,"")</f>
        <v>#REF!</v>
      </c>
      <c r="AH1596" s="3"/>
    </row>
    <row r="1597" spans="2:34" ht="20.100000000000001" customHeight="1" x14ac:dyDescent="0.2">
      <c r="B1597" s="38"/>
      <c r="C1597" s="27"/>
      <c r="D1597" s="28"/>
      <c r="E1597" s="25"/>
      <c r="F1597" s="25"/>
      <c r="G1597" s="37"/>
      <c r="H1597" s="80" t="str">
        <f t="shared" si="24"/>
        <v/>
      </c>
      <c r="N1597" s="5" t="e">
        <f>IF(AND(B1597=#REF!,C1597=#REF!),LOOKUP(9.99999999999999E+307,$N$2:N1596)+1,"")</f>
        <v>#REF!</v>
      </c>
      <c r="AH1597" s="3"/>
    </row>
    <row r="1598" spans="2:34" ht="20.100000000000001" customHeight="1" x14ac:dyDescent="0.2">
      <c r="B1598" s="38"/>
      <c r="C1598" s="27"/>
      <c r="D1598" s="28"/>
      <c r="E1598" s="25"/>
      <c r="F1598" s="25"/>
      <c r="G1598" s="37"/>
      <c r="H1598" s="80" t="str">
        <f t="shared" si="24"/>
        <v/>
      </c>
      <c r="N1598" s="5" t="e">
        <f>IF(AND(B1598=#REF!,C1598=#REF!),LOOKUP(9.99999999999999E+307,$N$2:N1597)+1,"")</f>
        <v>#REF!</v>
      </c>
      <c r="AH1598" s="3"/>
    </row>
    <row r="1599" spans="2:34" ht="20.100000000000001" customHeight="1" x14ac:dyDescent="0.2">
      <c r="B1599" s="38"/>
      <c r="C1599" s="27"/>
      <c r="D1599" s="28"/>
      <c r="E1599" s="25"/>
      <c r="F1599" s="25"/>
      <c r="G1599" s="37"/>
      <c r="H1599" s="80" t="str">
        <f t="shared" si="24"/>
        <v/>
      </c>
      <c r="N1599" s="5" t="e">
        <f>IF(AND(B1599=#REF!,C1599=#REF!),LOOKUP(9.99999999999999E+307,$N$2:N1598)+1,"")</f>
        <v>#REF!</v>
      </c>
      <c r="AH1599" s="3"/>
    </row>
    <row r="1600" spans="2:34" ht="20.100000000000001" customHeight="1" x14ac:dyDescent="0.2">
      <c r="B1600" s="38"/>
      <c r="C1600" s="27"/>
      <c r="D1600" s="28"/>
      <c r="E1600" s="25"/>
      <c r="F1600" s="25"/>
      <c r="G1600" s="37"/>
      <c r="H1600" s="80" t="str">
        <f t="shared" si="24"/>
        <v/>
      </c>
      <c r="N1600" s="1" t="e">
        <f>IF(AND(B1593=#REF!,C1593=#REF!),LOOKUP(9.99999999999999E+307,$N$1:N1599)+1,"")</f>
        <v>#REF!</v>
      </c>
      <c r="AH1600" s="3"/>
    </row>
    <row r="1601" spans="2:34" ht="20.100000000000001" customHeight="1" x14ac:dyDescent="0.2">
      <c r="B1601" s="38"/>
      <c r="C1601" s="27"/>
      <c r="D1601" s="28"/>
      <c r="E1601" s="25"/>
      <c r="F1601" s="25"/>
      <c r="G1601" s="37"/>
      <c r="H1601" s="80" t="str">
        <f t="shared" si="24"/>
        <v/>
      </c>
      <c r="N1601" s="1" t="e">
        <f>IF(AND(B1594=#REF!,C1594=#REF!),LOOKUP(9.99999999999999E+307,$N$1:N1600)+1,"")</f>
        <v>#REF!</v>
      </c>
      <c r="AH1601" s="3"/>
    </row>
    <row r="1602" spans="2:34" ht="20.100000000000001" customHeight="1" x14ac:dyDescent="0.2">
      <c r="B1602" s="38"/>
      <c r="C1602" s="27"/>
      <c r="D1602" s="28"/>
      <c r="E1602" s="25"/>
      <c r="F1602" s="25"/>
      <c r="G1602" s="37"/>
      <c r="H1602" s="80" t="str">
        <f t="shared" si="24"/>
        <v/>
      </c>
      <c r="N1602" s="1" t="e">
        <f>IF(AND(B1595=#REF!,C1595=#REF!),LOOKUP(9.99999999999999E+307,$N$1:N1601)+1,"")</f>
        <v>#REF!</v>
      </c>
      <c r="AH1602" s="3"/>
    </row>
    <row r="1603" spans="2:34" ht="20.100000000000001" customHeight="1" x14ac:dyDescent="0.2">
      <c r="B1603" s="38"/>
      <c r="C1603" s="27"/>
      <c r="D1603" s="28"/>
      <c r="E1603" s="25"/>
      <c r="F1603" s="25"/>
      <c r="G1603" s="37"/>
      <c r="H1603" s="80" t="str">
        <f t="shared" si="24"/>
        <v/>
      </c>
      <c r="N1603" s="1" t="e">
        <f>IF(AND(B1596=#REF!,C1596=#REF!),LOOKUP(9.99999999999999E+307,$N$1:N1602)+1,"")</f>
        <v>#REF!</v>
      </c>
      <c r="AH1603" s="3"/>
    </row>
    <row r="1604" spans="2:34" ht="20.100000000000001" customHeight="1" x14ac:dyDescent="0.2">
      <c r="B1604" s="38"/>
      <c r="C1604" s="27"/>
      <c r="D1604" s="28"/>
      <c r="E1604" s="25"/>
      <c r="F1604" s="25"/>
      <c r="G1604" s="37"/>
      <c r="H1604" s="80" t="str">
        <f t="shared" ref="H1604:H1667" si="25">IF(E1604="","",IF(E1604="เด็กชาย","M",IF(E1604="นาย","M","W")))</f>
        <v/>
      </c>
      <c r="N1604" s="1" t="e">
        <f>IF(AND(B1597=#REF!,C1597=#REF!),LOOKUP(9.99999999999999E+307,$N$1:N1603)+1,"")</f>
        <v>#REF!</v>
      </c>
      <c r="AH1604" s="3"/>
    </row>
    <row r="1605" spans="2:34" ht="20.100000000000001" customHeight="1" x14ac:dyDescent="0.2">
      <c r="B1605" s="38"/>
      <c r="C1605" s="27"/>
      <c r="D1605" s="28"/>
      <c r="E1605" s="25"/>
      <c r="F1605" s="25"/>
      <c r="G1605" s="37"/>
      <c r="H1605" s="80" t="str">
        <f t="shared" si="25"/>
        <v/>
      </c>
      <c r="N1605" s="1" t="e">
        <f>IF(AND(B1598=#REF!,C1598=#REF!),LOOKUP(9.99999999999999E+307,$N$1:N1604)+1,"")</f>
        <v>#REF!</v>
      </c>
      <c r="AH1605" s="3"/>
    </row>
    <row r="1606" spans="2:34" ht="20.100000000000001" customHeight="1" x14ac:dyDescent="0.2">
      <c r="B1606" s="38"/>
      <c r="C1606" s="27"/>
      <c r="D1606" s="28"/>
      <c r="E1606" s="25"/>
      <c r="F1606" s="25"/>
      <c r="G1606" s="37"/>
      <c r="H1606" s="80" t="str">
        <f t="shared" si="25"/>
        <v/>
      </c>
      <c r="N1606" s="1" t="e">
        <f>IF(AND(B1599=#REF!,C1599=#REF!),LOOKUP(9.99999999999999E+307,$N$1:N1605)+1,"")</f>
        <v>#REF!</v>
      </c>
      <c r="AH1606" s="3"/>
    </row>
    <row r="1607" spans="2:34" ht="20.100000000000001" customHeight="1" x14ac:dyDescent="0.2">
      <c r="B1607" s="38"/>
      <c r="C1607" s="27"/>
      <c r="D1607" s="28"/>
      <c r="E1607" s="25"/>
      <c r="F1607" s="25"/>
      <c r="G1607" s="37"/>
      <c r="H1607" s="80" t="str">
        <f t="shared" si="25"/>
        <v/>
      </c>
      <c r="N1607" s="1" t="e">
        <f>IF(AND(B1600=#REF!,C1600=#REF!),LOOKUP(9.99999999999999E+307,$N$1:N1606)+1,"")</f>
        <v>#REF!</v>
      </c>
      <c r="AH1607" s="3"/>
    </row>
    <row r="1608" spans="2:34" ht="20.100000000000001" customHeight="1" x14ac:dyDescent="0.2">
      <c r="B1608" s="38"/>
      <c r="C1608" s="27"/>
      <c r="D1608" s="28"/>
      <c r="E1608" s="25"/>
      <c r="F1608" s="25"/>
      <c r="G1608" s="37"/>
      <c r="H1608" s="80" t="str">
        <f t="shared" si="25"/>
        <v/>
      </c>
      <c r="N1608" s="1" t="e">
        <f>IF(AND(B1601=#REF!,C1601=#REF!),LOOKUP(9.99999999999999E+307,$N$1:N1607)+1,"")</f>
        <v>#REF!</v>
      </c>
      <c r="AH1608" s="3"/>
    </row>
    <row r="1609" spans="2:34" ht="20.100000000000001" customHeight="1" x14ac:dyDescent="0.2">
      <c r="B1609" s="38"/>
      <c r="C1609" s="27"/>
      <c r="D1609" s="28"/>
      <c r="E1609" s="25"/>
      <c r="F1609" s="25"/>
      <c r="G1609" s="37"/>
      <c r="H1609" s="80" t="str">
        <f t="shared" si="25"/>
        <v/>
      </c>
      <c r="N1609" s="1" t="e">
        <f>IF(AND(B1602=#REF!,C1602=#REF!),LOOKUP(9.99999999999999E+307,$N$1:N1608)+1,"")</f>
        <v>#REF!</v>
      </c>
      <c r="AH1609" s="3"/>
    </row>
    <row r="1610" spans="2:34" ht="20.100000000000001" customHeight="1" x14ac:dyDescent="0.2">
      <c r="B1610" s="38"/>
      <c r="C1610" s="27"/>
      <c r="D1610" s="28"/>
      <c r="E1610" s="25"/>
      <c r="F1610" s="25"/>
      <c r="G1610" s="37"/>
      <c r="H1610" s="80" t="str">
        <f t="shared" si="25"/>
        <v/>
      </c>
      <c r="N1610" s="1" t="e">
        <f>IF(AND(B1603=#REF!,C1603=#REF!),LOOKUP(9.99999999999999E+307,$N$1:N1609)+1,"")</f>
        <v>#REF!</v>
      </c>
      <c r="AH1610" s="3"/>
    </row>
    <row r="1611" spans="2:34" ht="20.100000000000001" customHeight="1" x14ac:dyDescent="0.2">
      <c r="B1611" s="38"/>
      <c r="C1611" s="27"/>
      <c r="D1611" s="28"/>
      <c r="E1611" s="25"/>
      <c r="F1611" s="25"/>
      <c r="G1611" s="37"/>
      <c r="H1611" s="80" t="str">
        <f t="shared" si="25"/>
        <v/>
      </c>
      <c r="N1611" s="1" t="e">
        <f>IF(AND(B1604=#REF!,C1604=#REF!),LOOKUP(9.99999999999999E+307,$N$1:N1610)+1,"")</f>
        <v>#REF!</v>
      </c>
      <c r="AH1611" s="3"/>
    </row>
    <row r="1612" spans="2:34" ht="20.100000000000001" customHeight="1" x14ac:dyDescent="0.2">
      <c r="B1612" s="38"/>
      <c r="C1612" s="27"/>
      <c r="D1612" s="28"/>
      <c r="E1612" s="25"/>
      <c r="F1612" s="25"/>
      <c r="G1612" s="37"/>
      <c r="H1612" s="80" t="str">
        <f t="shared" si="25"/>
        <v/>
      </c>
      <c r="N1612" s="1" t="e">
        <f>IF(AND(B1605=#REF!,C1605=#REF!),LOOKUP(9.99999999999999E+307,$N$1:N1611)+1,"")</f>
        <v>#REF!</v>
      </c>
      <c r="AH1612" s="3"/>
    </row>
    <row r="1613" spans="2:34" ht="20.100000000000001" customHeight="1" x14ac:dyDescent="0.2">
      <c r="B1613" s="38"/>
      <c r="C1613" s="27"/>
      <c r="D1613" s="28"/>
      <c r="E1613" s="25"/>
      <c r="F1613" s="25"/>
      <c r="G1613" s="37"/>
      <c r="H1613" s="80" t="str">
        <f t="shared" si="25"/>
        <v/>
      </c>
      <c r="N1613" s="1" t="e">
        <f>IF(AND(B1606=#REF!,C1606=#REF!),LOOKUP(9.99999999999999E+307,$N$1:N1612)+1,"")</f>
        <v>#REF!</v>
      </c>
      <c r="AH1613" s="3"/>
    </row>
    <row r="1614" spans="2:34" ht="20.100000000000001" customHeight="1" x14ac:dyDescent="0.2">
      <c r="B1614" s="38"/>
      <c r="C1614" s="27"/>
      <c r="D1614" s="28"/>
      <c r="E1614" s="25"/>
      <c r="F1614" s="25"/>
      <c r="G1614" s="37"/>
      <c r="H1614" s="80" t="str">
        <f t="shared" si="25"/>
        <v/>
      </c>
      <c r="N1614" s="1" t="e">
        <f>IF(AND(B1607=#REF!,C1607=#REF!),LOOKUP(9.99999999999999E+307,$N$1:N1613)+1,"")</f>
        <v>#REF!</v>
      </c>
      <c r="AH1614" s="3"/>
    </row>
    <row r="1615" spans="2:34" ht="20.100000000000001" customHeight="1" x14ac:dyDescent="0.2">
      <c r="B1615" s="38"/>
      <c r="C1615" s="27"/>
      <c r="D1615" s="28"/>
      <c r="E1615" s="25"/>
      <c r="F1615" s="25"/>
      <c r="G1615" s="37"/>
      <c r="H1615" s="80" t="str">
        <f t="shared" si="25"/>
        <v/>
      </c>
      <c r="N1615" s="1" t="e">
        <f>IF(AND(B1608=#REF!,C1608=#REF!),LOOKUP(9.99999999999999E+307,$N$1:N1614)+1,"")</f>
        <v>#REF!</v>
      </c>
      <c r="AH1615" s="3"/>
    </row>
    <row r="1616" spans="2:34" ht="20.100000000000001" customHeight="1" x14ac:dyDescent="0.2">
      <c r="B1616" s="38"/>
      <c r="C1616" s="27"/>
      <c r="D1616" s="28"/>
      <c r="E1616" s="25"/>
      <c r="F1616" s="25"/>
      <c r="G1616" s="37"/>
      <c r="H1616" s="80" t="str">
        <f t="shared" si="25"/>
        <v/>
      </c>
      <c r="N1616" s="1" t="e">
        <f>IF(AND(B1609=#REF!,C1609=#REF!),LOOKUP(9.99999999999999E+307,$N$1:N1615)+1,"")</f>
        <v>#REF!</v>
      </c>
      <c r="AH1616" s="3"/>
    </row>
    <row r="1617" spans="2:34" ht="20.100000000000001" customHeight="1" x14ac:dyDescent="0.2">
      <c r="B1617" s="38"/>
      <c r="C1617" s="27"/>
      <c r="D1617" s="28"/>
      <c r="E1617" s="25"/>
      <c r="F1617" s="25"/>
      <c r="G1617" s="37"/>
      <c r="H1617" s="80" t="str">
        <f t="shared" si="25"/>
        <v/>
      </c>
      <c r="N1617" s="1" t="e">
        <f>IF(AND(B1610=#REF!,C1610=#REF!),LOOKUP(9.99999999999999E+307,$N$1:N1616)+1,"")</f>
        <v>#REF!</v>
      </c>
      <c r="AH1617" s="3"/>
    </row>
    <row r="1618" spans="2:34" ht="20.100000000000001" customHeight="1" x14ac:dyDescent="0.2">
      <c r="B1618" s="38"/>
      <c r="C1618" s="27"/>
      <c r="D1618" s="28"/>
      <c r="E1618" s="25"/>
      <c r="F1618" s="25"/>
      <c r="G1618" s="37"/>
      <c r="H1618" s="80" t="str">
        <f t="shared" si="25"/>
        <v/>
      </c>
      <c r="N1618" s="1" t="e">
        <f>IF(AND(B1611=#REF!,C1611=#REF!),LOOKUP(9.99999999999999E+307,$N$1:N1617)+1,"")</f>
        <v>#REF!</v>
      </c>
      <c r="AH1618" s="3"/>
    </row>
    <row r="1619" spans="2:34" ht="20.100000000000001" customHeight="1" x14ac:dyDescent="0.2">
      <c r="B1619" s="38"/>
      <c r="C1619" s="27"/>
      <c r="D1619" s="28"/>
      <c r="E1619" s="25"/>
      <c r="F1619" s="25"/>
      <c r="G1619" s="37"/>
      <c r="H1619" s="80" t="str">
        <f t="shared" si="25"/>
        <v/>
      </c>
      <c r="N1619" s="1" t="e">
        <f>IF(AND(B1612=#REF!,C1612=#REF!),LOOKUP(9.99999999999999E+307,$N$1:N1618)+1,"")</f>
        <v>#REF!</v>
      </c>
      <c r="AH1619" s="3"/>
    </row>
    <row r="1620" spans="2:34" ht="20.100000000000001" customHeight="1" x14ac:dyDescent="0.2">
      <c r="B1620" s="38"/>
      <c r="C1620" s="27"/>
      <c r="D1620" s="28"/>
      <c r="E1620" s="25"/>
      <c r="F1620" s="25"/>
      <c r="G1620" s="37"/>
      <c r="H1620" s="80" t="str">
        <f t="shared" si="25"/>
        <v/>
      </c>
      <c r="N1620" s="1" t="e">
        <f>IF(AND(B1613=#REF!,C1613=#REF!),LOOKUP(9.99999999999999E+307,$N$1:N1619)+1,"")</f>
        <v>#REF!</v>
      </c>
      <c r="AH1620" s="3"/>
    </row>
    <row r="1621" spans="2:34" ht="20.100000000000001" customHeight="1" x14ac:dyDescent="0.2">
      <c r="B1621" s="38"/>
      <c r="C1621" s="27"/>
      <c r="D1621" s="28"/>
      <c r="E1621" s="25"/>
      <c r="F1621" s="25"/>
      <c r="G1621" s="37"/>
      <c r="H1621" s="80" t="str">
        <f t="shared" si="25"/>
        <v/>
      </c>
      <c r="N1621" s="1" t="e">
        <f>IF(AND(B1614=#REF!,C1614=#REF!),LOOKUP(9.99999999999999E+307,$N$1:N1620)+1,"")</f>
        <v>#REF!</v>
      </c>
      <c r="AH1621" s="3"/>
    </row>
    <row r="1622" spans="2:34" ht="20.100000000000001" customHeight="1" x14ac:dyDescent="0.2">
      <c r="B1622" s="38"/>
      <c r="C1622" s="27"/>
      <c r="D1622" s="28"/>
      <c r="E1622" s="25"/>
      <c r="F1622" s="25"/>
      <c r="G1622" s="37"/>
      <c r="H1622" s="80" t="str">
        <f t="shared" si="25"/>
        <v/>
      </c>
      <c r="N1622" s="1" t="e">
        <f>IF(AND(B1615=#REF!,C1615=#REF!),LOOKUP(9.99999999999999E+307,$N$1:N1621)+1,"")</f>
        <v>#REF!</v>
      </c>
      <c r="AH1622" s="3"/>
    </row>
    <row r="1623" spans="2:34" ht="20.100000000000001" customHeight="1" x14ac:dyDescent="0.2">
      <c r="B1623" s="38"/>
      <c r="C1623" s="27"/>
      <c r="D1623" s="28"/>
      <c r="E1623" s="25"/>
      <c r="F1623" s="25"/>
      <c r="G1623" s="37"/>
      <c r="H1623" s="80" t="str">
        <f t="shared" si="25"/>
        <v/>
      </c>
      <c r="N1623" s="1" t="e">
        <f>IF(AND(B1616=#REF!,C1616=#REF!),LOOKUP(9.99999999999999E+307,$N$1:N1622)+1,"")</f>
        <v>#REF!</v>
      </c>
      <c r="AH1623" s="3"/>
    </row>
    <row r="1624" spans="2:34" ht="20.100000000000001" customHeight="1" x14ac:dyDescent="0.2">
      <c r="B1624" s="38"/>
      <c r="C1624" s="27"/>
      <c r="D1624" s="28"/>
      <c r="E1624" s="25"/>
      <c r="F1624" s="25"/>
      <c r="G1624" s="37"/>
      <c r="H1624" s="80" t="str">
        <f t="shared" si="25"/>
        <v/>
      </c>
      <c r="N1624" s="1" t="e">
        <f>IF(AND(B1617=#REF!,C1617=#REF!),LOOKUP(9.99999999999999E+307,$N$1:N1623)+1,"")</f>
        <v>#REF!</v>
      </c>
      <c r="AH1624" s="3"/>
    </row>
    <row r="1625" spans="2:34" ht="20.100000000000001" customHeight="1" x14ac:dyDescent="0.2">
      <c r="B1625" s="38"/>
      <c r="C1625" s="27"/>
      <c r="D1625" s="28"/>
      <c r="E1625" s="25"/>
      <c r="F1625" s="25"/>
      <c r="G1625" s="37"/>
      <c r="H1625" s="80" t="str">
        <f t="shared" si="25"/>
        <v/>
      </c>
      <c r="N1625" s="1" t="e">
        <f>IF(AND(B1618=#REF!,C1618=#REF!),LOOKUP(9.99999999999999E+307,$N$1:N1624)+1,"")</f>
        <v>#REF!</v>
      </c>
      <c r="AH1625" s="3"/>
    </row>
    <row r="1626" spans="2:34" ht="20.100000000000001" customHeight="1" x14ac:dyDescent="0.2">
      <c r="B1626" s="38"/>
      <c r="C1626" s="27"/>
      <c r="D1626" s="28"/>
      <c r="E1626" s="25"/>
      <c r="F1626" s="25"/>
      <c r="G1626" s="37"/>
      <c r="H1626" s="80" t="str">
        <f t="shared" si="25"/>
        <v/>
      </c>
      <c r="N1626" s="1" t="e">
        <f>IF(AND(B1619=#REF!,C1619=#REF!),LOOKUP(9.99999999999999E+307,$N$1:N1625)+1,"")</f>
        <v>#REF!</v>
      </c>
      <c r="AH1626" s="3"/>
    </row>
    <row r="1627" spans="2:34" ht="20.100000000000001" customHeight="1" x14ac:dyDescent="0.2">
      <c r="B1627" s="38"/>
      <c r="C1627" s="27"/>
      <c r="D1627" s="28"/>
      <c r="E1627" s="25"/>
      <c r="F1627" s="25"/>
      <c r="G1627" s="37"/>
      <c r="H1627" s="80" t="str">
        <f t="shared" si="25"/>
        <v/>
      </c>
      <c r="N1627" s="1" t="e">
        <f>IF(AND(B1620=#REF!,C1620=#REF!),LOOKUP(9.99999999999999E+307,$N$1:N1626)+1,"")</f>
        <v>#REF!</v>
      </c>
      <c r="AH1627" s="3"/>
    </row>
    <row r="1628" spans="2:34" ht="20.100000000000001" customHeight="1" x14ac:dyDescent="0.2">
      <c r="B1628" s="38"/>
      <c r="C1628" s="27"/>
      <c r="D1628" s="28"/>
      <c r="E1628" s="25"/>
      <c r="F1628" s="25"/>
      <c r="G1628" s="37"/>
      <c r="H1628" s="80" t="str">
        <f t="shared" si="25"/>
        <v/>
      </c>
      <c r="N1628" s="1" t="e">
        <f>IF(AND(B1621=#REF!,C1621=#REF!),LOOKUP(9.99999999999999E+307,$N$1:N1627)+1,"")</f>
        <v>#REF!</v>
      </c>
      <c r="AH1628" s="3"/>
    </row>
    <row r="1629" spans="2:34" ht="20.100000000000001" customHeight="1" x14ac:dyDescent="0.2">
      <c r="B1629" s="38"/>
      <c r="C1629" s="27"/>
      <c r="D1629" s="28"/>
      <c r="E1629" s="25"/>
      <c r="F1629" s="25"/>
      <c r="G1629" s="37"/>
      <c r="H1629" s="80" t="str">
        <f t="shared" si="25"/>
        <v/>
      </c>
      <c r="N1629" s="1" t="e">
        <f>IF(AND(B1622=#REF!,C1622=#REF!),LOOKUP(9.99999999999999E+307,$N$1:N1628)+1,"")</f>
        <v>#REF!</v>
      </c>
      <c r="AH1629" s="3"/>
    </row>
    <row r="1630" spans="2:34" ht="20.100000000000001" customHeight="1" x14ac:dyDescent="0.2">
      <c r="B1630" s="38"/>
      <c r="C1630" s="27"/>
      <c r="D1630" s="28"/>
      <c r="E1630" s="25"/>
      <c r="F1630" s="25"/>
      <c r="G1630" s="37"/>
      <c r="H1630" s="80" t="str">
        <f t="shared" si="25"/>
        <v/>
      </c>
      <c r="N1630" s="1" t="e">
        <f>IF(AND(B1623=#REF!,C1623=#REF!),LOOKUP(9.99999999999999E+307,$N$1:N1629)+1,"")</f>
        <v>#REF!</v>
      </c>
      <c r="AH1630" s="3"/>
    </row>
    <row r="1631" spans="2:34" ht="20.100000000000001" customHeight="1" x14ac:dyDescent="0.2">
      <c r="B1631" s="38"/>
      <c r="C1631" s="27"/>
      <c r="D1631" s="28"/>
      <c r="E1631" s="25"/>
      <c r="F1631" s="25"/>
      <c r="G1631" s="37"/>
      <c r="H1631" s="80" t="str">
        <f t="shared" si="25"/>
        <v/>
      </c>
      <c r="N1631" s="1" t="e">
        <f>IF(AND(B1624=#REF!,C1624=#REF!),LOOKUP(9.99999999999999E+307,$N$1:N1630)+1,"")</f>
        <v>#REF!</v>
      </c>
      <c r="AH1631" s="3"/>
    </row>
    <row r="1632" spans="2:34" ht="20.100000000000001" customHeight="1" x14ac:dyDescent="0.2">
      <c r="B1632" s="38"/>
      <c r="C1632" s="27"/>
      <c r="D1632" s="28"/>
      <c r="E1632" s="25"/>
      <c r="F1632" s="25"/>
      <c r="G1632" s="37"/>
      <c r="H1632" s="80" t="str">
        <f t="shared" si="25"/>
        <v/>
      </c>
      <c r="N1632" s="1" t="e">
        <f>IF(AND(B1625=#REF!,C1625=#REF!),LOOKUP(9.99999999999999E+307,$N$1:N1631)+1,"")</f>
        <v>#REF!</v>
      </c>
      <c r="AH1632" s="3"/>
    </row>
    <row r="1633" spans="2:34" ht="20.100000000000001" customHeight="1" x14ac:dyDescent="0.2">
      <c r="B1633" s="38"/>
      <c r="C1633" s="27"/>
      <c r="D1633" s="28"/>
      <c r="E1633" s="25"/>
      <c r="F1633" s="25"/>
      <c r="G1633" s="37"/>
      <c r="H1633" s="80" t="str">
        <f t="shared" si="25"/>
        <v/>
      </c>
      <c r="N1633" s="1" t="e">
        <f>IF(AND(B1626=#REF!,C1626=#REF!),LOOKUP(9.99999999999999E+307,$N$1:N1632)+1,"")</f>
        <v>#REF!</v>
      </c>
      <c r="AH1633" s="3"/>
    </row>
    <row r="1634" spans="2:34" ht="20.100000000000001" customHeight="1" x14ac:dyDescent="0.2">
      <c r="B1634" s="38"/>
      <c r="C1634" s="27"/>
      <c r="D1634" s="28"/>
      <c r="E1634" s="25"/>
      <c r="F1634" s="25"/>
      <c r="G1634" s="37"/>
      <c r="H1634" s="80" t="str">
        <f t="shared" si="25"/>
        <v/>
      </c>
      <c r="N1634" s="1" t="e">
        <f>IF(AND(B1627=#REF!,C1627=#REF!),LOOKUP(9.99999999999999E+307,$N$1:N1633)+1,"")</f>
        <v>#REF!</v>
      </c>
      <c r="AH1634" s="3"/>
    </row>
    <row r="1635" spans="2:34" ht="20.100000000000001" customHeight="1" x14ac:dyDescent="0.2">
      <c r="B1635" s="38"/>
      <c r="C1635" s="27"/>
      <c r="D1635" s="28"/>
      <c r="E1635" s="25"/>
      <c r="F1635" s="25"/>
      <c r="G1635" s="37"/>
      <c r="H1635" s="80" t="str">
        <f t="shared" si="25"/>
        <v/>
      </c>
      <c r="N1635" s="1" t="e">
        <f>IF(AND(B1628=#REF!,C1628=#REF!),LOOKUP(9.99999999999999E+307,$N$1:N1634)+1,"")</f>
        <v>#REF!</v>
      </c>
      <c r="AH1635" s="3"/>
    </row>
    <row r="1636" spans="2:34" ht="20.100000000000001" customHeight="1" x14ac:dyDescent="0.2">
      <c r="B1636" s="38"/>
      <c r="C1636" s="27"/>
      <c r="D1636" s="28"/>
      <c r="E1636" s="25"/>
      <c r="F1636" s="25"/>
      <c r="G1636" s="37"/>
      <c r="H1636" s="80" t="str">
        <f t="shared" si="25"/>
        <v/>
      </c>
      <c r="N1636" s="1" t="e">
        <f>IF(AND(B1629=#REF!,C1629=#REF!),LOOKUP(9.99999999999999E+307,$N$1:N1635)+1,"")</f>
        <v>#REF!</v>
      </c>
      <c r="AH1636" s="3"/>
    </row>
    <row r="1637" spans="2:34" ht="20.100000000000001" customHeight="1" x14ac:dyDescent="0.2">
      <c r="B1637" s="38"/>
      <c r="C1637" s="27"/>
      <c r="D1637" s="28"/>
      <c r="E1637" s="25"/>
      <c r="F1637" s="25"/>
      <c r="G1637" s="37"/>
      <c r="H1637" s="80" t="str">
        <f t="shared" si="25"/>
        <v/>
      </c>
      <c r="N1637" s="1" t="e">
        <f>IF(AND(B1630=#REF!,C1630=#REF!),LOOKUP(9.99999999999999E+307,$N$1:N1636)+1,"")</f>
        <v>#REF!</v>
      </c>
      <c r="AH1637" s="3"/>
    </row>
    <row r="1638" spans="2:34" ht="20.100000000000001" customHeight="1" x14ac:dyDescent="0.2">
      <c r="B1638" s="38"/>
      <c r="C1638" s="27"/>
      <c r="D1638" s="28"/>
      <c r="E1638" s="25"/>
      <c r="F1638" s="25"/>
      <c r="G1638" s="37"/>
      <c r="H1638" s="80" t="str">
        <f t="shared" si="25"/>
        <v/>
      </c>
      <c r="N1638" s="1" t="e">
        <f>IF(AND(B1631=#REF!,C1631=#REF!),LOOKUP(9.99999999999999E+307,$N$1:N1637)+1,"")</f>
        <v>#REF!</v>
      </c>
      <c r="AH1638" s="3"/>
    </row>
    <row r="1639" spans="2:34" ht="20.100000000000001" customHeight="1" x14ac:dyDescent="0.2">
      <c r="B1639" s="38"/>
      <c r="C1639" s="27"/>
      <c r="D1639" s="28"/>
      <c r="E1639" s="25"/>
      <c r="F1639" s="25"/>
      <c r="G1639" s="37"/>
      <c r="H1639" s="80" t="str">
        <f t="shared" si="25"/>
        <v/>
      </c>
      <c r="N1639" s="1" t="e">
        <f>IF(AND(B1632=#REF!,C1632=#REF!),LOOKUP(9.99999999999999E+307,$N$1:N1638)+1,"")</f>
        <v>#REF!</v>
      </c>
      <c r="AH1639" s="3"/>
    </row>
    <row r="1640" spans="2:34" ht="20.100000000000001" customHeight="1" x14ac:dyDescent="0.2">
      <c r="B1640" s="38"/>
      <c r="C1640" s="27"/>
      <c r="D1640" s="28"/>
      <c r="E1640" s="25"/>
      <c r="F1640" s="25"/>
      <c r="G1640" s="37"/>
      <c r="H1640" s="80" t="str">
        <f t="shared" si="25"/>
        <v/>
      </c>
      <c r="N1640" s="1" t="e">
        <f>IF(AND(B1633=#REF!,C1633=#REF!),LOOKUP(9.99999999999999E+307,$N$1:N1639)+1,"")</f>
        <v>#REF!</v>
      </c>
      <c r="AH1640" s="3"/>
    </row>
    <row r="1641" spans="2:34" ht="20.100000000000001" customHeight="1" x14ac:dyDescent="0.2">
      <c r="B1641" s="38"/>
      <c r="C1641" s="27"/>
      <c r="D1641" s="28"/>
      <c r="E1641" s="25"/>
      <c r="F1641" s="25"/>
      <c r="G1641" s="37"/>
      <c r="H1641" s="80" t="str">
        <f t="shared" si="25"/>
        <v/>
      </c>
      <c r="N1641" s="1" t="e">
        <f>IF(AND(B1634=#REF!,C1634=#REF!),LOOKUP(9.99999999999999E+307,$N$1:N1640)+1,"")</f>
        <v>#REF!</v>
      </c>
      <c r="AH1641" s="3"/>
    </row>
    <row r="1642" spans="2:34" ht="20.100000000000001" customHeight="1" x14ac:dyDescent="0.2">
      <c r="B1642" s="38"/>
      <c r="C1642" s="27"/>
      <c r="D1642" s="28"/>
      <c r="E1642" s="25"/>
      <c r="F1642" s="25"/>
      <c r="G1642" s="37"/>
      <c r="H1642" s="80" t="str">
        <f t="shared" si="25"/>
        <v/>
      </c>
      <c r="N1642" s="1" t="e">
        <f>IF(AND(B1635=#REF!,C1635=#REF!),LOOKUP(9.99999999999999E+307,$N$1:N1641)+1,"")</f>
        <v>#REF!</v>
      </c>
      <c r="AH1642" s="3"/>
    </row>
    <row r="1643" spans="2:34" ht="20.100000000000001" customHeight="1" x14ac:dyDescent="0.2">
      <c r="B1643" s="38"/>
      <c r="C1643" s="27"/>
      <c r="D1643" s="28"/>
      <c r="E1643" s="25"/>
      <c r="F1643" s="25"/>
      <c r="G1643" s="37"/>
      <c r="H1643" s="80" t="str">
        <f t="shared" si="25"/>
        <v/>
      </c>
      <c r="N1643" s="1" t="e">
        <f>IF(AND(B1636=#REF!,C1636=#REF!),LOOKUP(9.99999999999999E+307,$N$1:N1642)+1,"")</f>
        <v>#REF!</v>
      </c>
      <c r="AH1643" s="3"/>
    </row>
    <row r="1644" spans="2:34" ht="20.100000000000001" customHeight="1" x14ac:dyDescent="0.2">
      <c r="B1644" s="38"/>
      <c r="C1644" s="27"/>
      <c r="D1644" s="28"/>
      <c r="E1644" s="25"/>
      <c r="F1644" s="25"/>
      <c r="G1644" s="37"/>
      <c r="H1644" s="80" t="str">
        <f t="shared" si="25"/>
        <v/>
      </c>
      <c r="N1644" s="1" t="e">
        <f>IF(AND(B1637=#REF!,C1637=#REF!),LOOKUP(9.99999999999999E+307,$N$1:N1643)+1,"")</f>
        <v>#REF!</v>
      </c>
      <c r="AH1644" s="3"/>
    </row>
    <row r="1645" spans="2:34" ht="20.100000000000001" customHeight="1" x14ac:dyDescent="0.2">
      <c r="B1645" s="38"/>
      <c r="C1645" s="27"/>
      <c r="D1645" s="28"/>
      <c r="E1645" s="25"/>
      <c r="F1645" s="25"/>
      <c r="G1645" s="37"/>
      <c r="H1645" s="80" t="str">
        <f t="shared" si="25"/>
        <v/>
      </c>
      <c r="N1645" s="1" t="e">
        <f>IF(AND(B1638=#REF!,C1638=#REF!),LOOKUP(9.99999999999999E+307,$N$1:N1644)+1,"")</f>
        <v>#REF!</v>
      </c>
      <c r="AH1645" s="3"/>
    </row>
    <row r="1646" spans="2:34" ht="20.100000000000001" customHeight="1" x14ac:dyDescent="0.2">
      <c r="B1646" s="38"/>
      <c r="C1646" s="27"/>
      <c r="D1646" s="28"/>
      <c r="E1646" s="25"/>
      <c r="F1646" s="25"/>
      <c r="G1646" s="37"/>
      <c r="H1646" s="80" t="str">
        <f t="shared" si="25"/>
        <v/>
      </c>
      <c r="N1646" s="1" t="e">
        <f>IF(AND(B1639=#REF!,C1639=#REF!),LOOKUP(9.99999999999999E+307,$N$1:N1645)+1,"")</f>
        <v>#REF!</v>
      </c>
      <c r="AH1646" s="3"/>
    </row>
    <row r="1647" spans="2:34" ht="20.100000000000001" customHeight="1" x14ac:dyDescent="0.2">
      <c r="B1647" s="38"/>
      <c r="C1647" s="27"/>
      <c r="D1647" s="28"/>
      <c r="E1647" s="25"/>
      <c r="F1647" s="25"/>
      <c r="G1647" s="37"/>
      <c r="H1647" s="80" t="str">
        <f t="shared" si="25"/>
        <v/>
      </c>
      <c r="N1647" s="1" t="e">
        <f>IF(AND(B1640=#REF!,C1640=#REF!),LOOKUP(9.99999999999999E+307,$N$1:N1646)+1,"")</f>
        <v>#REF!</v>
      </c>
      <c r="AH1647" s="3"/>
    </row>
    <row r="1648" spans="2:34" ht="20.100000000000001" customHeight="1" x14ac:dyDescent="0.2">
      <c r="B1648" s="38"/>
      <c r="C1648" s="27"/>
      <c r="D1648" s="28"/>
      <c r="E1648" s="25"/>
      <c r="F1648" s="25"/>
      <c r="G1648" s="37"/>
      <c r="H1648" s="80" t="str">
        <f t="shared" si="25"/>
        <v/>
      </c>
      <c r="N1648" s="1" t="e">
        <f>IF(AND(B1641=#REF!,C1641=#REF!),LOOKUP(9.99999999999999E+307,$N$1:N1647)+1,"")</f>
        <v>#REF!</v>
      </c>
      <c r="AH1648" s="3"/>
    </row>
    <row r="1649" spans="2:34" ht="20.100000000000001" customHeight="1" x14ac:dyDescent="0.2">
      <c r="B1649" s="38"/>
      <c r="C1649" s="27"/>
      <c r="D1649" s="28"/>
      <c r="E1649" s="25"/>
      <c r="F1649" s="25"/>
      <c r="G1649" s="37"/>
      <c r="H1649" s="80" t="str">
        <f t="shared" si="25"/>
        <v/>
      </c>
      <c r="N1649" s="1" t="e">
        <f>IF(AND(B1642=#REF!,C1642=#REF!),LOOKUP(9.99999999999999E+307,$N$1:N1648)+1,"")</f>
        <v>#REF!</v>
      </c>
      <c r="AH1649" s="3"/>
    </row>
    <row r="1650" spans="2:34" ht="20.100000000000001" customHeight="1" x14ac:dyDescent="0.2">
      <c r="B1650" s="38"/>
      <c r="C1650" s="27"/>
      <c r="D1650" s="28"/>
      <c r="E1650" s="25"/>
      <c r="F1650" s="25"/>
      <c r="G1650" s="37"/>
      <c r="H1650" s="80" t="str">
        <f t="shared" si="25"/>
        <v/>
      </c>
      <c r="N1650" s="1" t="e">
        <f>IF(AND(B1643=#REF!,C1643=#REF!),LOOKUP(9.99999999999999E+307,$N$1:N1649)+1,"")</f>
        <v>#REF!</v>
      </c>
      <c r="AH1650" s="3"/>
    </row>
    <row r="1651" spans="2:34" ht="20.100000000000001" customHeight="1" x14ac:dyDescent="0.2">
      <c r="B1651" s="38"/>
      <c r="C1651" s="27"/>
      <c r="D1651" s="28"/>
      <c r="E1651" s="25"/>
      <c r="F1651" s="25"/>
      <c r="G1651" s="37"/>
      <c r="H1651" s="80" t="str">
        <f t="shared" si="25"/>
        <v/>
      </c>
      <c r="N1651" s="1" t="e">
        <f>IF(AND(B1644=#REF!,C1644=#REF!),LOOKUP(9.99999999999999E+307,$N$1:N1650)+1,"")</f>
        <v>#REF!</v>
      </c>
      <c r="AH1651" s="3"/>
    </row>
    <row r="1652" spans="2:34" ht="20.100000000000001" customHeight="1" x14ac:dyDescent="0.2">
      <c r="B1652" s="38"/>
      <c r="C1652" s="27"/>
      <c r="D1652" s="28"/>
      <c r="E1652" s="25"/>
      <c r="F1652" s="25"/>
      <c r="G1652" s="37"/>
      <c r="H1652" s="80" t="str">
        <f t="shared" si="25"/>
        <v/>
      </c>
      <c r="N1652" s="1" t="e">
        <f>IF(AND(B1645=#REF!,C1645=#REF!),LOOKUP(9.99999999999999E+307,$N$1:N1651)+1,"")</f>
        <v>#REF!</v>
      </c>
      <c r="AH1652" s="3"/>
    </row>
    <row r="1653" spans="2:34" ht="20.100000000000001" customHeight="1" x14ac:dyDescent="0.2">
      <c r="B1653" s="38"/>
      <c r="C1653" s="27"/>
      <c r="D1653" s="28"/>
      <c r="E1653" s="25"/>
      <c r="F1653" s="25"/>
      <c r="G1653" s="37"/>
      <c r="H1653" s="80" t="str">
        <f t="shared" si="25"/>
        <v/>
      </c>
      <c r="N1653" s="1" t="e">
        <f>IF(AND(B1646=#REF!,C1646=#REF!),LOOKUP(9.99999999999999E+307,$N$1:N1652)+1,"")</f>
        <v>#REF!</v>
      </c>
      <c r="AH1653" s="3"/>
    </row>
    <row r="1654" spans="2:34" ht="20.100000000000001" customHeight="1" x14ac:dyDescent="0.2">
      <c r="B1654" s="38"/>
      <c r="C1654" s="27"/>
      <c r="D1654" s="28"/>
      <c r="E1654" s="25"/>
      <c r="F1654" s="25"/>
      <c r="G1654" s="37"/>
      <c r="H1654" s="80" t="str">
        <f t="shared" si="25"/>
        <v/>
      </c>
      <c r="N1654" s="1" t="e">
        <f>IF(AND(B1647=#REF!,C1647=#REF!),LOOKUP(9.99999999999999E+307,$N$1:N1653)+1,"")</f>
        <v>#REF!</v>
      </c>
      <c r="AH1654" s="3"/>
    </row>
    <row r="1655" spans="2:34" ht="20.100000000000001" customHeight="1" x14ac:dyDescent="0.2">
      <c r="B1655" s="38"/>
      <c r="C1655" s="27"/>
      <c r="D1655" s="28"/>
      <c r="E1655" s="25"/>
      <c r="F1655" s="25"/>
      <c r="G1655" s="37"/>
      <c r="H1655" s="80" t="str">
        <f t="shared" si="25"/>
        <v/>
      </c>
      <c r="N1655" s="1" t="e">
        <f>IF(AND(B1648=#REF!,C1648=#REF!),LOOKUP(9.99999999999999E+307,$N$1:N1654)+1,"")</f>
        <v>#REF!</v>
      </c>
      <c r="AH1655" s="3"/>
    </row>
    <row r="1656" spans="2:34" ht="20.100000000000001" customHeight="1" x14ac:dyDescent="0.2">
      <c r="B1656" s="38"/>
      <c r="C1656" s="27"/>
      <c r="D1656" s="28"/>
      <c r="E1656" s="25"/>
      <c r="F1656" s="25"/>
      <c r="G1656" s="37"/>
      <c r="H1656" s="80" t="str">
        <f t="shared" si="25"/>
        <v/>
      </c>
      <c r="N1656" s="1" t="e">
        <f>IF(AND(B1649=#REF!,C1649=#REF!),LOOKUP(9.99999999999999E+307,$N$1:N1655)+1,"")</f>
        <v>#REF!</v>
      </c>
      <c r="AH1656" s="3"/>
    </row>
    <row r="1657" spans="2:34" ht="20.100000000000001" customHeight="1" x14ac:dyDescent="0.2">
      <c r="B1657" s="38"/>
      <c r="C1657" s="27"/>
      <c r="D1657" s="28"/>
      <c r="E1657" s="25"/>
      <c r="F1657" s="25"/>
      <c r="G1657" s="37"/>
      <c r="H1657" s="80" t="str">
        <f t="shared" si="25"/>
        <v/>
      </c>
      <c r="N1657" s="1" t="e">
        <f>IF(AND(B1650=#REF!,C1650=#REF!),LOOKUP(9.99999999999999E+307,$N$1:N1656)+1,"")</f>
        <v>#REF!</v>
      </c>
      <c r="AH1657" s="3"/>
    </row>
    <row r="1658" spans="2:34" ht="20.100000000000001" customHeight="1" x14ac:dyDescent="0.2">
      <c r="B1658" s="38"/>
      <c r="C1658" s="27"/>
      <c r="D1658" s="28"/>
      <c r="E1658" s="25"/>
      <c r="F1658" s="25"/>
      <c r="G1658" s="37"/>
      <c r="H1658" s="80" t="str">
        <f t="shared" si="25"/>
        <v/>
      </c>
      <c r="N1658" s="1" t="e">
        <f>IF(AND(B1651=#REF!,C1651=#REF!),LOOKUP(9.99999999999999E+307,$N$1:N1657)+1,"")</f>
        <v>#REF!</v>
      </c>
      <c r="AH1658" s="3"/>
    </row>
    <row r="1659" spans="2:34" ht="20.100000000000001" customHeight="1" x14ac:dyDescent="0.2">
      <c r="B1659" s="38"/>
      <c r="C1659" s="27"/>
      <c r="D1659" s="28"/>
      <c r="E1659" s="25"/>
      <c r="F1659" s="25"/>
      <c r="G1659" s="37"/>
      <c r="H1659" s="80" t="str">
        <f t="shared" si="25"/>
        <v/>
      </c>
      <c r="N1659" s="1" t="e">
        <f>IF(AND(B1652=#REF!,C1652=#REF!),LOOKUP(9.99999999999999E+307,$N$1:N1658)+1,"")</f>
        <v>#REF!</v>
      </c>
      <c r="AH1659" s="3"/>
    </row>
    <row r="1660" spans="2:34" ht="20.100000000000001" customHeight="1" x14ac:dyDescent="0.2">
      <c r="B1660" s="38"/>
      <c r="C1660" s="27"/>
      <c r="D1660" s="28"/>
      <c r="E1660" s="25"/>
      <c r="F1660" s="25"/>
      <c r="G1660" s="37"/>
      <c r="H1660" s="80" t="str">
        <f t="shared" si="25"/>
        <v/>
      </c>
      <c r="N1660" s="1" t="e">
        <f>IF(AND(B1653=#REF!,C1653=#REF!),LOOKUP(9.99999999999999E+307,$N$1:N1659)+1,"")</f>
        <v>#REF!</v>
      </c>
      <c r="AH1660" s="3"/>
    </row>
    <row r="1661" spans="2:34" ht="20.100000000000001" customHeight="1" x14ac:dyDescent="0.2">
      <c r="B1661" s="38"/>
      <c r="C1661" s="27"/>
      <c r="D1661" s="28"/>
      <c r="E1661" s="25"/>
      <c r="F1661" s="25"/>
      <c r="G1661" s="37"/>
      <c r="H1661" s="80" t="str">
        <f t="shared" si="25"/>
        <v/>
      </c>
      <c r="N1661" s="1" t="e">
        <f>IF(AND(B1654=#REF!,C1654=#REF!),LOOKUP(9.99999999999999E+307,$N$1:N1660)+1,"")</f>
        <v>#REF!</v>
      </c>
      <c r="AH1661" s="3"/>
    </row>
    <row r="1662" spans="2:34" ht="20.100000000000001" customHeight="1" x14ac:dyDescent="0.2">
      <c r="B1662" s="38"/>
      <c r="C1662" s="27"/>
      <c r="D1662" s="28"/>
      <c r="E1662" s="25"/>
      <c r="F1662" s="25"/>
      <c r="G1662" s="37"/>
      <c r="H1662" s="80" t="str">
        <f t="shared" si="25"/>
        <v/>
      </c>
      <c r="N1662" s="1" t="e">
        <f>IF(AND(B1655=#REF!,C1655=#REF!),LOOKUP(9.99999999999999E+307,$N$1:N1661)+1,"")</f>
        <v>#REF!</v>
      </c>
      <c r="AH1662" s="3"/>
    </row>
    <row r="1663" spans="2:34" ht="20.100000000000001" customHeight="1" x14ac:dyDescent="0.2">
      <c r="B1663" s="38"/>
      <c r="C1663" s="27"/>
      <c r="D1663" s="28"/>
      <c r="E1663" s="25"/>
      <c r="F1663" s="25"/>
      <c r="G1663" s="37"/>
      <c r="H1663" s="80" t="str">
        <f t="shared" si="25"/>
        <v/>
      </c>
      <c r="N1663" s="1" t="e">
        <f>IF(AND(B1656=#REF!,C1656=#REF!),LOOKUP(9.99999999999999E+307,$N$1:N1662)+1,"")</f>
        <v>#REF!</v>
      </c>
      <c r="AH1663" s="3"/>
    </row>
    <row r="1664" spans="2:34" ht="20.100000000000001" customHeight="1" x14ac:dyDescent="0.2">
      <c r="B1664" s="38"/>
      <c r="C1664" s="27"/>
      <c r="D1664" s="28"/>
      <c r="E1664" s="25"/>
      <c r="F1664" s="25"/>
      <c r="G1664" s="37"/>
      <c r="H1664" s="80" t="str">
        <f t="shared" si="25"/>
        <v/>
      </c>
      <c r="N1664" s="1" t="e">
        <f>IF(AND(B1657=#REF!,C1657=#REF!),LOOKUP(9.99999999999999E+307,$N$1:N1663)+1,"")</f>
        <v>#REF!</v>
      </c>
      <c r="AH1664" s="3"/>
    </row>
    <row r="1665" spans="2:34" ht="20.100000000000001" customHeight="1" x14ac:dyDescent="0.2">
      <c r="B1665" s="38"/>
      <c r="C1665" s="27"/>
      <c r="D1665" s="28"/>
      <c r="E1665" s="25"/>
      <c r="F1665" s="25"/>
      <c r="G1665" s="37"/>
      <c r="H1665" s="80" t="str">
        <f t="shared" si="25"/>
        <v/>
      </c>
      <c r="N1665" s="1" t="e">
        <f>IF(AND(B1658=#REF!,C1658=#REF!),LOOKUP(9.99999999999999E+307,$N$1:N1664)+1,"")</f>
        <v>#REF!</v>
      </c>
      <c r="AH1665" s="3"/>
    </row>
    <row r="1666" spans="2:34" ht="20.100000000000001" customHeight="1" x14ac:dyDescent="0.2">
      <c r="B1666" s="38"/>
      <c r="C1666" s="27"/>
      <c r="D1666" s="28"/>
      <c r="E1666" s="25"/>
      <c r="F1666" s="25"/>
      <c r="G1666" s="37"/>
      <c r="H1666" s="80" t="str">
        <f t="shared" si="25"/>
        <v/>
      </c>
      <c r="N1666" s="1" t="e">
        <f>IF(AND(B1659=#REF!,C1659=#REF!),LOOKUP(9.99999999999999E+307,$N$1:N1665)+1,"")</f>
        <v>#REF!</v>
      </c>
      <c r="AH1666" s="3"/>
    </row>
    <row r="1667" spans="2:34" ht="20.100000000000001" customHeight="1" x14ac:dyDescent="0.2">
      <c r="B1667" s="38"/>
      <c r="C1667" s="27"/>
      <c r="D1667" s="28"/>
      <c r="E1667" s="25"/>
      <c r="F1667" s="25"/>
      <c r="G1667" s="37"/>
      <c r="H1667" s="80" t="str">
        <f t="shared" si="25"/>
        <v/>
      </c>
      <c r="N1667" s="1" t="e">
        <f>IF(AND(B1660=#REF!,C1660=#REF!),LOOKUP(9.99999999999999E+307,$N$1:N1666)+1,"")</f>
        <v>#REF!</v>
      </c>
      <c r="AH1667" s="3"/>
    </row>
    <row r="1668" spans="2:34" ht="20.100000000000001" customHeight="1" x14ac:dyDescent="0.2">
      <c r="B1668" s="38"/>
      <c r="C1668" s="27"/>
      <c r="D1668" s="28"/>
      <c r="E1668" s="25"/>
      <c r="F1668" s="25"/>
      <c r="G1668" s="37"/>
      <c r="H1668" s="80" t="str">
        <f t="shared" ref="H1668:H1731" si="26">IF(E1668="","",IF(E1668="เด็กชาย","M",IF(E1668="นาย","M","W")))</f>
        <v/>
      </c>
      <c r="N1668" s="1" t="e">
        <f>IF(AND(B1661=#REF!,C1661=#REF!),LOOKUP(9.99999999999999E+307,$N$1:N1667)+1,"")</f>
        <v>#REF!</v>
      </c>
      <c r="AH1668" s="3"/>
    </row>
    <row r="1669" spans="2:34" ht="20.100000000000001" customHeight="1" x14ac:dyDescent="0.2">
      <c r="B1669" s="38"/>
      <c r="C1669" s="27"/>
      <c r="D1669" s="28"/>
      <c r="E1669" s="25"/>
      <c r="F1669" s="25"/>
      <c r="G1669" s="37"/>
      <c r="H1669" s="80" t="str">
        <f t="shared" si="26"/>
        <v/>
      </c>
      <c r="N1669" s="1" t="e">
        <f>IF(AND(B1662=#REF!,C1662=#REF!),LOOKUP(9.99999999999999E+307,$N$1:N1668)+1,"")</f>
        <v>#REF!</v>
      </c>
      <c r="AH1669" s="3"/>
    </row>
    <row r="1670" spans="2:34" ht="20.100000000000001" customHeight="1" x14ac:dyDescent="0.2">
      <c r="B1670" s="38"/>
      <c r="C1670" s="27"/>
      <c r="D1670" s="28"/>
      <c r="E1670" s="25"/>
      <c r="F1670" s="25"/>
      <c r="G1670" s="37"/>
      <c r="H1670" s="80" t="str">
        <f t="shared" si="26"/>
        <v/>
      </c>
      <c r="N1670" s="1" t="e">
        <f>IF(AND(B1663=#REF!,C1663=#REF!),LOOKUP(9.99999999999999E+307,$N$1:N1669)+1,"")</f>
        <v>#REF!</v>
      </c>
      <c r="AH1670" s="3"/>
    </row>
    <row r="1671" spans="2:34" ht="20.100000000000001" customHeight="1" x14ac:dyDescent="0.2">
      <c r="B1671" s="38"/>
      <c r="C1671" s="27"/>
      <c r="D1671" s="28"/>
      <c r="E1671" s="25"/>
      <c r="F1671" s="25"/>
      <c r="G1671" s="37"/>
      <c r="H1671" s="80" t="str">
        <f t="shared" si="26"/>
        <v/>
      </c>
      <c r="N1671" s="1" t="e">
        <f>IF(AND(B1664=#REF!,C1664=#REF!),LOOKUP(9.99999999999999E+307,$N$1:N1670)+1,"")</f>
        <v>#REF!</v>
      </c>
      <c r="AH1671" s="3"/>
    </row>
    <row r="1672" spans="2:34" ht="20.100000000000001" customHeight="1" x14ac:dyDescent="0.2">
      <c r="B1672" s="38"/>
      <c r="C1672" s="27"/>
      <c r="D1672" s="28"/>
      <c r="E1672" s="25"/>
      <c r="F1672" s="25"/>
      <c r="G1672" s="37"/>
      <c r="H1672" s="80" t="str">
        <f t="shared" si="26"/>
        <v/>
      </c>
      <c r="N1672" s="1" t="e">
        <f>IF(AND(B1665=#REF!,C1665=#REF!),LOOKUP(9.99999999999999E+307,$N$1:N1671)+1,"")</f>
        <v>#REF!</v>
      </c>
      <c r="AH1672" s="3"/>
    </row>
    <row r="1673" spans="2:34" ht="20.100000000000001" customHeight="1" x14ac:dyDescent="0.2">
      <c r="B1673" s="38"/>
      <c r="C1673" s="27"/>
      <c r="D1673" s="28"/>
      <c r="E1673" s="25"/>
      <c r="F1673" s="25"/>
      <c r="G1673" s="37"/>
      <c r="H1673" s="80" t="str">
        <f t="shared" si="26"/>
        <v/>
      </c>
      <c r="N1673" s="1" t="e">
        <f>IF(AND(B1666=#REF!,C1666=#REF!),LOOKUP(9.99999999999999E+307,$N$1:N1672)+1,"")</f>
        <v>#REF!</v>
      </c>
      <c r="AH1673" s="3"/>
    </row>
    <row r="1674" spans="2:34" ht="20.100000000000001" customHeight="1" x14ac:dyDescent="0.2">
      <c r="B1674" s="38"/>
      <c r="C1674" s="27"/>
      <c r="D1674" s="28"/>
      <c r="E1674" s="25"/>
      <c r="F1674" s="25"/>
      <c r="G1674" s="37"/>
      <c r="H1674" s="80" t="str">
        <f t="shared" si="26"/>
        <v/>
      </c>
      <c r="N1674" s="1" t="e">
        <f>IF(AND(B1667=#REF!,C1667=#REF!),LOOKUP(9.99999999999999E+307,$N$1:N1673)+1,"")</f>
        <v>#REF!</v>
      </c>
      <c r="AH1674" s="3"/>
    </row>
    <row r="1675" spans="2:34" ht="20.100000000000001" customHeight="1" x14ac:dyDescent="0.2">
      <c r="B1675" s="38"/>
      <c r="C1675" s="27"/>
      <c r="D1675" s="28"/>
      <c r="E1675" s="25"/>
      <c r="F1675" s="25"/>
      <c r="G1675" s="37"/>
      <c r="H1675" s="80" t="str">
        <f t="shared" si="26"/>
        <v/>
      </c>
      <c r="N1675" s="1" t="e">
        <f>IF(AND(B1668=#REF!,C1668=#REF!),LOOKUP(9.99999999999999E+307,$N$1:N1674)+1,"")</f>
        <v>#REF!</v>
      </c>
      <c r="AH1675" s="3"/>
    </row>
    <row r="1676" spans="2:34" ht="20.100000000000001" customHeight="1" x14ac:dyDescent="0.2">
      <c r="B1676" s="38"/>
      <c r="C1676" s="27"/>
      <c r="D1676" s="28"/>
      <c r="E1676" s="25"/>
      <c r="F1676" s="25"/>
      <c r="G1676" s="37"/>
      <c r="H1676" s="80" t="str">
        <f t="shared" si="26"/>
        <v/>
      </c>
      <c r="N1676" s="1" t="e">
        <f>IF(AND(B1669=#REF!,C1669=#REF!),LOOKUP(9.99999999999999E+307,$N$1:N1675)+1,"")</f>
        <v>#REF!</v>
      </c>
      <c r="AH1676" s="3"/>
    </row>
    <row r="1677" spans="2:34" ht="20.100000000000001" customHeight="1" x14ac:dyDescent="0.2">
      <c r="B1677" s="38"/>
      <c r="C1677" s="27"/>
      <c r="D1677" s="28"/>
      <c r="E1677" s="25"/>
      <c r="F1677" s="25"/>
      <c r="G1677" s="37"/>
      <c r="H1677" s="80" t="str">
        <f t="shared" si="26"/>
        <v/>
      </c>
      <c r="N1677" s="1" t="e">
        <f>IF(AND(B1670=#REF!,C1670=#REF!),LOOKUP(9.99999999999999E+307,$N$1:N1676)+1,"")</f>
        <v>#REF!</v>
      </c>
      <c r="AH1677" s="3"/>
    </row>
    <row r="1678" spans="2:34" ht="20.100000000000001" customHeight="1" x14ac:dyDescent="0.2">
      <c r="B1678" s="38"/>
      <c r="C1678" s="27"/>
      <c r="D1678" s="28"/>
      <c r="E1678" s="25"/>
      <c r="F1678" s="25"/>
      <c r="G1678" s="37"/>
      <c r="H1678" s="80" t="str">
        <f t="shared" si="26"/>
        <v/>
      </c>
      <c r="N1678" s="1" t="e">
        <f>IF(AND(B1671=#REF!,C1671=#REF!),LOOKUP(9.99999999999999E+307,$N$1:N1677)+1,"")</f>
        <v>#REF!</v>
      </c>
      <c r="AH1678" s="3"/>
    </row>
    <row r="1679" spans="2:34" ht="20.100000000000001" customHeight="1" x14ac:dyDescent="0.2">
      <c r="B1679" s="38"/>
      <c r="C1679" s="27"/>
      <c r="D1679" s="28"/>
      <c r="E1679" s="25"/>
      <c r="F1679" s="25"/>
      <c r="G1679" s="37"/>
      <c r="H1679" s="80" t="str">
        <f t="shared" si="26"/>
        <v/>
      </c>
      <c r="N1679" s="1" t="e">
        <f>IF(AND(B1672=#REF!,C1672=#REF!),LOOKUP(9.99999999999999E+307,$N$1:N1678)+1,"")</f>
        <v>#REF!</v>
      </c>
      <c r="AH1679" s="3"/>
    </row>
    <row r="1680" spans="2:34" ht="20.100000000000001" customHeight="1" x14ac:dyDescent="0.2">
      <c r="B1680" s="38"/>
      <c r="C1680" s="27"/>
      <c r="D1680" s="28"/>
      <c r="E1680" s="25"/>
      <c r="F1680" s="25"/>
      <c r="G1680" s="37"/>
      <c r="H1680" s="80" t="str">
        <f t="shared" si="26"/>
        <v/>
      </c>
      <c r="N1680" s="1" t="e">
        <f>IF(AND(B1673=#REF!,C1673=#REF!),LOOKUP(9.99999999999999E+307,$N$1:N1679)+1,"")</f>
        <v>#REF!</v>
      </c>
      <c r="AH1680" s="3"/>
    </row>
    <row r="1681" spans="2:34" ht="20.100000000000001" customHeight="1" x14ac:dyDescent="0.2">
      <c r="B1681" s="38"/>
      <c r="C1681" s="27"/>
      <c r="D1681" s="28"/>
      <c r="E1681" s="25"/>
      <c r="F1681" s="25"/>
      <c r="G1681" s="37"/>
      <c r="H1681" s="80" t="str">
        <f t="shared" si="26"/>
        <v/>
      </c>
      <c r="N1681" s="1" t="e">
        <f>IF(AND(B1674=#REF!,C1674=#REF!),LOOKUP(9.99999999999999E+307,$N$1:N1680)+1,"")</f>
        <v>#REF!</v>
      </c>
      <c r="AH1681" s="3"/>
    </row>
    <row r="1682" spans="2:34" ht="20.100000000000001" customHeight="1" x14ac:dyDescent="0.2">
      <c r="B1682" s="38"/>
      <c r="C1682" s="27"/>
      <c r="D1682" s="28"/>
      <c r="E1682" s="25"/>
      <c r="F1682" s="25"/>
      <c r="G1682" s="37"/>
      <c r="H1682" s="80" t="str">
        <f t="shared" si="26"/>
        <v/>
      </c>
      <c r="N1682" s="1" t="e">
        <f>IF(AND(B1675=#REF!,C1675=#REF!),LOOKUP(9.99999999999999E+307,$N$1:N1681)+1,"")</f>
        <v>#REF!</v>
      </c>
      <c r="AH1682" s="3"/>
    </row>
    <row r="1683" spans="2:34" ht="20.100000000000001" customHeight="1" x14ac:dyDescent="0.2">
      <c r="B1683" s="38"/>
      <c r="C1683" s="27"/>
      <c r="D1683" s="28"/>
      <c r="E1683" s="25"/>
      <c r="F1683" s="25"/>
      <c r="G1683" s="37"/>
      <c r="H1683" s="80" t="str">
        <f t="shared" si="26"/>
        <v/>
      </c>
      <c r="N1683" s="1" t="e">
        <f>IF(AND(B1676=#REF!,C1676=#REF!),LOOKUP(9.99999999999999E+307,$N$1:N1682)+1,"")</f>
        <v>#REF!</v>
      </c>
      <c r="AH1683" s="3"/>
    </row>
    <row r="1684" spans="2:34" ht="20.100000000000001" customHeight="1" x14ac:dyDescent="0.2">
      <c r="B1684" s="38"/>
      <c r="C1684" s="27"/>
      <c r="D1684" s="28"/>
      <c r="E1684" s="25"/>
      <c r="F1684" s="25"/>
      <c r="G1684" s="37"/>
      <c r="H1684" s="80" t="str">
        <f t="shared" si="26"/>
        <v/>
      </c>
      <c r="N1684" s="1" t="e">
        <f>IF(AND(B1677=#REF!,C1677=#REF!),LOOKUP(9.99999999999999E+307,$N$1:N1683)+1,"")</f>
        <v>#REF!</v>
      </c>
      <c r="AH1684" s="3"/>
    </row>
    <row r="1685" spans="2:34" ht="20.100000000000001" customHeight="1" x14ac:dyDescent="0.2">
      <c r="B1685" s="38"/>
      <c r="C1685" s="27"/>
      <c r="D1685" s="28"/>
      <c r="E1685" s="25"/>
      <c r="F1685" s="25"/>
      <c r="G1685" s="37"/>
      <c r="H1685" s="80" t="str">
        <f t="shared" si="26"/>
        <v/>
      </c>
      <c r="N1685" s="1" t="e">
        <f>IF(AND(B1678=#REF!,C1678=#REF!),LOOKUP(9.99999999999999E+307,$N$1:N1684)+1,"")</f>
        <v>#REF!</v>
      </c>
      <c r="AH1685" s="3"/>
    </row>
    <row r="1686" spans="2:34" ht="20.100000000000001" customHeight="1" x14ac:dyDescent="0.2">
      <c r="B1686" s="38"/>
      <c r="C1686" s="27"/>
      <c r="D1686" s="28"/>
      <c r="E1686" s="25"/>
      <c r="F1686" s="25"/>
      <c r="G1686" s="37"/>
      <c r="H1686" s="80" t="str">
        <f t="shared" si="26"/>
        <v/>
      </c>
      <c r="N1686" s="1" t="e">
        <f>IF(AND(B1679=#REF!,C1679=#REF!),LOOKUP(9.99999999999999E+307,$N$1:N1685)+1,"")</f>
        <v>#REF!</v>
      </c>
      <c r="AH1686" s="3"/>
    </row>
    <row r="1687" spans="2:34" ht="20.100000000000001" customHeight="1" x14ac:dyDescent="0.2">
      <c r="B1687" s="38"/>
      <c r="C1687" s="27"/>
      <c r="D1687" s="28"/>
      <c r="E1687" s="25"/>
      <c r="F1687" s="25"/>
      <c r="G1687" s="37"/>
      <c r="H1687" s="80" t="str">
        <f t="shared" si="26"/>
        <v/>
      </c>
      <c r="N1687" s="1" t="e">
        <f>IF(AND(B1680=#REF!,C1680=#REF!),LOOKUP(9.99999999999999E+307,$N$1:N1686)+1,"")</f>
        <v>#REF!</v>
      </c>
      <c r="AH1687" s="3"/>
    </row>
    <row r="1688" spans="2:34" ht="20.100000000000001" customHeight="1" x14ac:dyDescent="0.2">
      <c r="B1688" s="38"/>
      <c r="C1688" s="27"/>
      <c r="D1688" s="28"/>
      <c r="E1688" s="25"/>
      <c r="F1688" s="25"/>
      <c r="G1688" s="37"/>
      <c r="H1688" s="80" t="str">
        <f t="shared" si="26"/>
        <v/>
      </c>
      <c r="N1688" s="1" t="e">
        <f>IF(AND(B1681=#REF!,C1681=#REF!),LOOKUP(9.99999999999999E+307,$N$1:N1687)+1,"")</f>
        <v>#REF!</v>
      </c>
      <c r="AH1688" s="3"/>
    </row>
    <row r="1689" spans="2:34" ht="20.100000000000001" customHeight="1" x14ac:dyDescent="0.2">
      <c r="B1689" s="38"/>
      <c r="C1689" s="27"/>
      <c r="D1689" s="28"/>
      <c r="E1689" s="25"/>
      <c r="F1689" s="25"/>
      <c r="G1689" s="37"/>
      <c r="H1689" s="80" t="str">
        <f t="shared" si="26"/>
        <v/>
      </c>
      <c r="N1689" s="1" t="e">
        <f>IF(AND(B1682=#REF!,C1682=#REF!),LOOKUP(9.99999999999999E+307,$N$1:N1688)+1,"")</f>
        <v>#REF!</v>
      </c>
      <c r="AH1689" s="3"/>
    </row>
    <row r="1690" spans="2:34" ht="20.100000000000001" customHeight="1" x14ac:dyDescent="0.2">
      <c r="B1690" s="38"/>
      <c r="C1690" s="27"/>
      <c r="D1690" s="28"/>
      <c r="E1690" s="25"/>
      <c r="F1690" s="25"/>
      <c r="G1690" s="37"/>
      <c r="H1690" s="80" t="str">
        <f t="shared" si="26"/>
        <v/>
      </c>
      <c r="N1690" s="1" t="e">
        <f>IF(AND(B1683=#REF!,C1683=#REF!),LOOKUP(9.99999999999999E+307,$N$1:N1689)+1,"")</f>
        <v>#REF!</v>
      </c>
      <c r="AH1690" s="3"/>
    </row>
    <row r="1691" spans="2:34" ht="20.100000000000001" customHeight="1" x14ac:dyDescent="0.2">
      <c r="B1691" s="38"/>
      <c r="C1691" s="27"/>
      <c r="D1691" s="28"/>
      <c r="E1691" s="25"/>
      <c r="F1691" s="25"/>
      <c r="G1691" s="37"/>
      <c r="H1691" s="80" t="str">
        <f t="shared" si="26"/>
        <v/>
      </c>
      <c r="N1691" s="1" t="e">
        <f>IF(AND(B1684=#REF!,C1684=#REF!),LOOKUP(9.99999999999999E+307,$N$1:N1690)+1,"")</f>
        <v>#REF!</v>
      </c>
      <c r="AH1691" s="3"/>
    </row>
    <row r="1692" spans="2:34" ht="20.100000000000001" customHeight="1" x14ac:dyDescent="0.2">
      <c r="B1692" s="38"/>
      <c r="C1692" s="27"/>
      <c r="D1692" s="28"/>
      <c r="E1692" s="25"/>
      <c r="F1692" s="25"/>
      <c r="G1692" s="37"/>
      <c r="H1692" s="80" t="str">
        <f t="shared" si="26"/>
        <v/>
      </c>
      <c r="N1692" s="1" t="e">
        <f>IF(AND(B1685=#REF!,C1685=#REF!),LOOKUP(9.99999999999999E+307,$N$1:N1691)+1,"")</f>
        <v>#REF!</v>
      </c>
      <c r="AH1692" s="3"/>
    </row>
    <row r="1693" spans="2:34" ht="20.100000000000001" customHeight="1" x14ac:dyDescent="0.2">
      <c r="B1693" s="38"/>
      <c r="C1693" s="27"/>
      <c r="D1693" s="28"/>
      <c r="E1693" s="25"/>
      <c r="F1693" s="25"/>
      <c r="G1693" s="37"/>
      <c r="H1693" s="80" t="str">
        <f t="shared" si="26"/>
        <v/>
      </c>
      <c r="N1693" s="1" t="e">
        <f>IF(AND(B1686=#REF!,C1686=#REF!),LOOKUP(9.99999999999999E+307,$N$1:N1692)+1,"")</f>
        <v>#REF!</v>
      </c>
      <c r="AH1693" s="3"/>
    </row>
    <row r="1694" spans="2:34" ht="20.100000000000001" customHeight="1" x14ac:dyDescent="0.2">
      <c r="B1694" s="38"/>
      <c r="C1694" s="27"/>
      <c r="D1694" s="28"/>
      <c r="E1694" s="25"/>
      <c r="F1694" s="25"/>
      <c r="G1694" s="37"/>
      <c r="H1694" s="80" t="str">
        <f t="shared" si="26"/>
        <v/>
      </c>
      <c r="N1694" s="1" t="e">
        <f>IF(AND(B1687=#REF!,C1687=#REF!),LOOKUP(9.99999999999999E+307,$N$1:N1693)+1,"")</f>
        <v>#REF!</v>
      </c>
      <c r="AH1694" s="3"/>
    </row>
    <row r="1695" spans="2:34" ht="20.100000000000001" customHeight="1" x14ac:dyDescent="0.2">
      <c r="B1695" s="38"/>
      <c r="C1695" s="27"/>
      <c r="D1695" s="28"/>
      <c r="E1695" s="25"/>
      <c r="F1695" s="25"/>
      <c r="G1695" s="37"/>
      <c r="H1695" s="80" t="str">
        <f t="shared" si="26"/>
        <v/>
      </c>
      <c r="N1695" s="1" t="e">
        <f>IF(AND(B1688=#REF!,C1688=#REF!),LOOKUP(9.99999999999999E+307,$N$1:N1694)+1,"")</f>
        <v>#REF!</v>
      </c>
      <c r="AH1695" s="3"/>
    </row>
    <row r="1696" spans="2:34" ht="20.100000000000001" customHeight="1" x14ac:dyDescent="0.2">
      <c r="B1696" s="38"/>
      <c r="C1696" s="27"/>
      <c r="D1696" s="28"/>
      <c r="E1696" s="25"/>
      <c r="F1696" s="25"/>
      <c r="G1696" s="37"/>
      <c r="H1696" s="80" t="str">
        <f t="shared" si="26"/>
        <v/>
      </c>
      <c r="N1696" s="1" t="e">
        <f>IF(AND(B1689=#REF!,C1689=#REF!),LOOKUP(9.99999999999999E+307,$N$1:N1695)+1,"")</f>
        <v>#REF!</v>
      </c>
      <c r="AH1696" s="3"/>
    </row>
    <row r="1697" spans="2:34" ht="20.100000000000001" customHeight="1" x14ac:dyDescent="0.2">
      <c r="B1697" s="38"/>
      <c r="C1697" s="27"/>
      <c r="D1697" s="28"/>
      <c r="E1697" s="25"/>
      <c r="F1697" s="25"/>
      <c r="G1697" s="37"/>
      <c r="H1697" s="80" t="str">
        <f t="shared" si="26"/>
        <v/>
      </c>
      <c r="N1697" s="1" t="e">
        <f>IF(AND(B1690=#REF!,C1690=#REF!),LOOKUP(9.99999999999999E+307,$N$1:N1696)+1,"")</f>
        <v>#REF!</v>
      </c>
      <c r="AH1697" s="3"/>
    </row>
    <row r="1698" spans="2:34" ht="20.100000000000001" customHeight="1" x14ac:dyDescent="0.2">
      <c r="B1698" s="38"/>
      <c r="C1698" s="27"/>
      <c r="D1698" s="28"/>
      <c r="E1698" s="25"/>
      <c r="F1698" s="25"/>
      <c r="G1698" s="37"/>
      <c r="H1698" s="80" t="str">
        <f t="shared" si="26"/>
        <v/>
      </c>
      <c r="N1698" s="1" t="e">
        <f>IF(AND(B1691=#REF!,C1691=#REF!),LOOKUP(9.99999999999999E+307,$N$1:N1697)+1,"")</f>
        <v>#REF!</v>
      </c>
      <c r="AH1698" s="3"/>
    </row>
    <row r="1699" spans="2:34" ht="20.100000000000001" customHeight="1" x14ac:dyDescent="0.2">
      <c r="B1699" s="38"/>
      <c r="C1699" s="27"/>
      <c r="D1699" s="28"/>
      <c r="E1699" s="25"/>
      <c r="F1699" s="25"/>
      <c r="G1699" s="37"/>
      <c r="H1699" s="80" t="str">
        <f t="shared" si="26"/>
        <v/>
      </c>
      <c r="N1699" s="1" t="e">
        <f>IF(AND(B1692=#REF!,C1692=#REF!),LOOKUP(9.99999999999999E+307,$N$1:N1698)+1,"")</f>
        <v>#REF!</v>
      </c>
      <c r="AH1699" s="3"/>
    </row>
    <row r="1700" spans="2:34" ht="20.100000000000001" customHeight="1" x14ac:dyDescent="0.2">
      <c r="B1700" s="38"/>
      <c r="C1700" s="27"/>
      <c r="D1700" s="28"/>
      <c r="E1700" s="25"/>
      <c r="F1700" s="25"/>
      <c r="G1700" s="37"/>
      <c r="H1700" s="80" t="str">
        <f t="shared" si="26"/>
        <v/>
      </c>
      <c r="N1700" s="1" t="e">
        <f>IF(AND(B1693=#REF!,C1693=#REF!),LOOKUP(9.99999999999999E+307,$N$1:N1699)+1,"")</f>
        <v>#REF!</v>
      </c>
      <c r="AH1700" s="3"/>
    </row>
    <row r="1701" spans="2:34" ht="20.100000000000001" customHeight="1" x14ac:dyDescent="0.2">
      <c r="B1701" s="38"/>
      <c r="C1701" s="27"/>
      <c r="D1701" s="28"/>
      <c r="E1701" s="25"/>
      <c r="F1701" s="25"/>
      <c r="G1701" s="37"/>
      <c r="H1701" s="80" t="str">
        <f t="shared" si="26"/>
        <v/>
      </c>
      <c r="N1701" s="1" t="e">
        <f>IF(AND(B1694=#REF!,C1694=#REF!),LOOKUP(9.99999999999999E+307,$N$1:N1700)+1,"")</f>
        <v>#REF!</v>
      </c>
      <c r="AH1701" s="3"/>
    </row>
    <row r="1702" spans="2:34" ht="20.100000000000001" customHeight="1" x14ac:dyDescent="0.2">
      <c r="B1702" s="38"/>
      <c r="C1702" s="27"/>
      <c r="D1702" s="28"/>
      <c r="E1702" s="25"/>
      <c r="F1702" s="25"/>
      <c r="G1702" s="37"/>
      <c r="H1702" s="80" t="str">
        <f t="shared" si="26"/>
        <v/>
      </c>
      <c r="N1702" s="1" t="e">
        <f>IF(AND(B1695=#REF!,C1695=#REF!),LOOKUP(9.99999999999999E+307,$N$1:N1701)+1,"")</f>
        <v>#REF!</v>
      </c>
      <c r="AH1702" s="3"/>
    </row>
    <row r="1703" spans="2:34" ht="20.100000000000001" customHeight="1" x14ac:dyDescent="0.2">
      <c r="B1703" s="38"/>
      <c r="C1703" s="27"/>
      <c r="D1703" s="28"/>
      <c r="E1703" s="25"/>
      <c r="F1703" s="25"/>
      <c r="G1703" s="37"/>
      <c r="H1703" s="80" t="str">
        <f t="shared" si="26"/>
        <v/>
      </c>
      <c r="N1703" s="1" t="e">
        <f>IF(AND(B1696=#REF!,C1696=#REF!),LOOKUP(9.99999999999999E+307,$N$1:N1702)+1,"")</f>
        <v>#REF!</v>
      </c>
      <c r="AH1703" s="3"/>
    </row>
    <row r="1704" spans="2:34" ht="20.100000000000001" customHeight="1" x14ac:dyDescent="0.2">
      <c r="B1704" s="38"/>
      <c r="C1704" s="27"/>
      <c r="D1704" s="28"/>
      <c r="E1704" s="25"/>
      <c r="F1704" s="25"/>
      <c r="G1704" s="37"/>
      <c r="H1704" s="80" t="str">
        <f t="shared" si="26"/>
        <v/>
      </c>
      <c r="N1704" s="1" t="e">
        <f>IF(AND(B1697=#REF!,C1697=#REF!),LOOKUP(9.99999999999999E+307,$N$1:N1703)+1,"")</f>
        <v>#REF!</v>
      </c>
      <c r="AH1704" s="3"/>
    </row>
    <row r="1705" spans="2:34" ht="20.100000000000001" customHeight="1" x14ac:dyDescent="0.2">
      <c r="B1705" s="38"/>
      <c r="C1705" s="27"/>
      <c r="D1705" s="28"/>
      <c r="E1705" s="25"/>
      <c r="F1705" s="25"/>
      <c r="G1705" s="37"/>
      <c r="H1705" s="80" t="str">
        <f t="shared" si="26"/>
        <v/>
      </c>
      <c r="N1705" s="1" t="e">
        <f>IF(AND(B1698=#REF!,C1698=#REF!),LOOKUP(9.99999999999999E+307,$N$1:N1704)+1,"")</f>
        <v>#REF!</v>
      </c>
      <c r="AH1705" s="3"/>
    </row>
    <row r="1706" spans="2:34" ht="20.100000000000001" customHeight="1" x14ac:dyDescent="0.2">
      <c r="B1706" s="38"/>
      <c r="C1706" s="27"/>
      <c r="D1706" s="28"/>
      <c r="E1706" s="25"/>
      <c r="F1706" s="25"/>
      <c r="G1706" s="37"/>
      <c r="H1706" s="80" t="str">
        <f t="shared" si="26"/>
        <v/>
      </c>
      <c r="N1706" s="1" t="e">
        <f>IF(AND(B1699=#REF!,C1699=#REF!),LOOKUP(9.99999999999999E+307,$N$1:N1705)+1,"")</f>
        <v>#REF!</v>
      </c>
      <c r="AH1706" s="3"/>
    </row>
    <row r="1707" spans="2:34" ht="20.100000000000001" customHeight="1" x14ac:dyDescent="0.2">
      <c r="B1707" s="38"/>
      <c r="C1707" s="27"/>
      <c r="D1707" s="28"/>
      <c r="E1707" s="25"/>
      <c r="F1707" s="25"/>
      <c r="G1707" s="37"/>
      <c r="H1707" s="80" t="str">
        <f t="shared" si="26"/>
        <v/>
      </c>
      <c r="N1707" s="1" t="e">
        <f>IF(AND(B1700=#REF!,C1700=#REF!),LOOKUP(9.99999999999999E+307,$N$1:N1706)+1,"")</f>
        <v>#REF!</v>
      </c>
      <c r="AH1707" s="3"/>
    </row>
    <row r="1708" spans="2:34" ht="20.100000000000001" customHeight="1" x14ac:dyDescent="0.2">
      <c r="B1708" s="38"/>
      <c r="C1708" s="27"/>
      <c r="D1708" s="28"/>
      <c r="E1708" s="25"/>
      <c r="F1708" s="25"/>
      <c r="G1708" s="37"/>
      <c r="H1708" s="80" t="str">
        <f t="shared" si="26"/>
        <v/>
      </c>
      <c r="N1708" s="1" t="e">
        <f>IF(AND(B1701=#REF!,C1701=#REF!),LOOKUP(9.99999999999999E+307,$N$1:N1707)+1,"")</f>
        <v>#REF!</v>
      </c>
      <c r="AH1708" s="3"/>
    </row>
    <row r="1709" spans="2:34" ht="20.100000000000001" customHeight="1" x14ac:dyDescent="0.2">
      <c r="B1709" s="38"/>
      <c r="C1709" s="27"/>
      <c r="D1709" s="28"/>
      <c r="E1709" s="25"/>
      <c r="F1709" s="25"/>
      <c r="G1709" s="37"/>
      <c r="H1709" s="80" t="str">
        <f t="shared" si="26"/>
        <v/>
      </c>
      <c r="N1709" s="1" t="e">
        <f>IF(AND(B1702=#REF!,C1702=#REF!),LOOKUP(9.99999999999999E+307,$N$1:N1708)+1,"")</f>
        <v>#REF!</v>
      </c>
      <c r="AH1709" s="3"/>
    </row>
    <row r="1710" spans="2:34" ht="20.100000000000001" customHeight="1" x14ac:dyDescent="0.2">
      <c r="B1710" s="38"/>
      <c r="C1710" s="27"/>
      <c r="D1710" s="28"/>
      <c r="E1710" s="25"/>
      <c r="F1710" s="25"/>
      <c r="G1710" s="37"/>
      <c r="H1710" s="80" t="str">
        <f t="shared" si="26"/>
        <v/>
      </c>
      <c r="N1710" s="1" t="e">
        <f>IF(AND(B1703=#REF!,C1703=#REF!),LOOKUP(9.99999999999999E+307,$N$1:N1709)+1,"")</f>
        <v>#REF!</v>
      </c>
      <c r="AH1710" s="3"/>
    </row>
    <row r="1711" spans="2:34" ht="20.100000000000001" customHeight="1" x14ac:dyDescent="0.2">
      <c r="B1711" s="38"/>
      <c r="C1711" s="27"/>
      <c r="D1711" s="28"/>
      <c r="E1711" s="25"/>
      <c r="F1711" s="25"/>
      <c r="G1711" s="37"/>
      <c r="H1711" s="80" t="str">
        <f t="shared" si="26"/>
        <v/>
      </c>
      <c r="N1711" s="1" t="e">
        <f>IF(AND(B1704=#REF!,C1704=#REF!),LOOKUP(9.99999999999999E+307,$N$1:N1710)+1,"")</f>
        <v>#REF!</v>
      </c>
      <c r="AH1711" s="3"/>
    </row>
    <row r="1712" spans="2:34" ht="20.100000000000001" customHeight="1" x14ac:dyDescent="0.2">
      <c r="B1712" s="38"/>
      <c r="C1712" s="27"/>
      <c r="D1712" s="28"/>
      <c r="E1712" s="25"/>
      <c r="F1712" s="25"/>
      <c r="G1712" s="37"/>
      <c r="H1712" s="80" t="str">
        <f t="shared" si="26"/>
        <v/>
      </c>
      <c r="N1712" s="1" t="e">
        <f>IF(AND(B1705=#REF!,C1705=#REF!),LOOKUP(9.99999999999999E+307,$N$1:N1711)+1,"")</f>
        <v>#REF!</v>
      </c>
      <c r="AH1712" s="3"/>
    </row>
    <row r="1713" spans="2:34" ht="20.100000000000001" customHeight="1" x14ac:dyDescent="0.2">
      <c r="B1713" s="38"/>
      <c r="C1713" s="27"/>
      <c r="D1713" s="28"/>
      <c r="E1713" s="25"/>
      <c r="F1713" s="25"/>
      <c r="G1713" s="37"/>
      <c r="H1713" s="80" t="str">
        <f t="shared" si="26"/>
        <v/>
      </c>
      <c r="N1713" s="1" t="e">
        <f>IF(AND(B1706=#REF!,C1706=#REF!),LOOKUP(9.99999999999999E+307,$N$1:N1712)+1,"")</f>
        <v>#REF!</v>
      </c>
      <c r="AH1713" s="3"/>
    </row>
    <row r="1714" spans="2:34" ht="20.100000000000001" customHeight="1" x14ac:dyDescent="0.2">
      <c r="B1714" s="38"/>
      <c r="C1714" s="27"/>
      <c r="D1714" s="28"/>
      <c r="E1714" s="25"/>
      <c r="F1714" s="25"/>
      <c r="G1714" s="37"/>
      <c r="H1714" s="80" t="str">
        <f t="shared" si="26"/>
        <v/>
      </c>
      <c r="N1714" s="1" t="e">
        <f>IF(AND(B1707=#REF!,C1707=#REF!),LOOKUP(9.99999999999999E+307,$N$1:N1713)+1,"")</f>
        <v>#REF!</v>
      </c>
      <c r="AH1714" s="3"/>
    </row>
    <row r="1715" spans="2:34" ht="20.100000000000001" customHeight="1" x14ac:dyDescent="0.2">
      <c r="B1715" s="38"/>
      <c r="C1715" s="27"/>
      <c r="D1715" s="28"/>
      <c r="E1715" s="25"/>
      <c r="F1715" s="25"/>
      <c r="G1715" s="37"/>
      <c r="H1715" s="80" t="str">
        <f t="shared" si="26"/>
        <v/>
      </c>
      <c r="N1715" s="1" t="e">
        <f>IF(AND(B1708=#REF!,C1708=#REF!),LOOKUP(9.99999999999999E+307,$N$1:N1714)+1,"")</f>
        <v>#REF!</v>
      </c>
      <c r="AH1715" s="3"/>
    </row>
    <row r="1716" spans="2:34" ht="20.100000000000001" customHeight="1" x14ac:dyDescent="0.2">
      <c r="B1716" s="38"/>
      <c r="C1716" s="27"/>
      <c r="D1716" s="28"/>
      <c r="E1716" s="25"/>
      <c r="F1716" s="25"/>
      <c r="G1716" s="37"/>
      <c r="H1716" s="80" t="str">
        <f t="shared" si="26"/>
        <v/>
      </c>
      <c r="N1716" s="1" t="e">
        <f>IF(AND(B1709=#REF!,C1709=#REF!),LOOKUP(9.99999999999999E+307,$N$1:N1715)+1,"")</f>
        <v>#REF!</v>
      </c>
      <c r="AH1716" s="3"/>
    </row>
    <row r="1717" spans="2:34" ht="20.100000000000001" customHeight="1" x14ac:dyDescent="0.2">
      <c r="B1717" s="38"/>
      <c r="C1717" s="27"/>
      <c r="D1717" s="28"/>
      <c r="E1717" s="25"/>
      <c r="F1717" s="25"/>
      <c r="G1717" s="37"/>
      <c r="H1717" s="80" t="str">
        <f t="shared" si="26"/>
        <v/>
      </c>
      <c r="N1717" s="1" t="e">
        <f>IF(AND(B1710=#REF!,C1710=#REF!),LOOKUP(9.99999999999999E+307,$N$1:N1716)+1,"")</f>
        <v>#REF!</v>
      </c>
      <c r="AH1717" s="3"/>
    </row>
    <row r="1718" spans="2:34" ht="20.100000000000001" customHeight="1" x14ac:dyDescent="0.2">
      <c r="B1718" s="38"/>
      <c r="C1718" s="27"/>
      <c r="D1718" s="28"/>
      <c r="E1718" s="25"/>
      <c r="F1718" s="25"/>
      <c r="G1718" s="37"/>
      <c r="H1718" s="80" t="str">
        <f t="shared" si="26"/>
        <v/>
      </c>
      <c r="N1718" s="1" t="e">
        <f>IF(AND(B1711=#REF!,C1711=#REF!),LOOKUP(9.99999999999999E+307,$N$1:N1717)+1,"")</f>
        <v>#REF!</v>
      </c>
      <c r="AH1718" s="3"/>
    </row>
    <row r="1719" spans="2:34" ht="20.100000000000001" customHeight="1" x14ac:dyDescent="0.2">
      <c r="B1719" s="38"/>
      <c r="C1719" s="27"/>
      <c r="D1719" s="28"/>
      <c r="E1719" s="25"/>
      <c r="F1719" s="25"/>
      <c r="G1719" s="37"/>
      <c r="H1719" s="80" t="str">
        <f t="shared" si="26"/>
        <v/>
      </c>
      <c r="N1719" s="1" t="e">
        <f>IF(AND(B1712=#REF!,C1712=#REF!),LOOKUP(9.99999999999999E+307,$N$1:N1718)+1,"")</f>
        <v>#REF!</v>
      </c>
      <c r="AH1719" s="3"/>
    </row>
    <row r="1720" spans="2:34" ht="20.100000000000001" customHeight="1" x14ac:dyDescent="0.2">
      <c r="B1720" s="38"/>
      <c r="C1720" s="27"/>
      <c r="D1720" s="28"/>
      <c r="E1720" s="25"/>
      <c r="F1720" s="25"/>
      <c r="G1720" s="37"/>
      <c r="H1720" s="80" t="str">
        <f t="shared" si="26"/>
        <v/>
      </c>
      <c r="N1720" s="1" t="e">
        <f>IF(AND(B1713=#REF!,C1713=#REF!),LOOKUP(9.99999999999999E+307,$N$1:N1719)+1,"")</f>
        <v>#REF!</v>
      </c>
      <c r="AH1720" s="3"/>
    </row>
    <row r="1721" spans="2:34" ht="20.100000000000001" customHeight="1" x14ac:dyDescent="0.2">
      <c r="B1721" s="38"/>
      <c r="C1721" s="27"/>
      <c r="D1721" s="28"/>
      <c r="E1721" s="25"/>
      <c r="F1721" s="25"/>
      <c r="G1721" s="37"/>
      <c r="H1721" s="80" t="str">
        <f t="shared" si="26"/>
        <v/>
      </c>
      <c r="N1721" s="1" t="e">
        <f>IF(AND(B1714=#REF!,C1714=#REF!),LOOKUP(9.99999999999999E+307,$N$1:N1720)+1,"")</f>
        <v>#REF!</v>
      </c>
      <c r="AH1721" s="3"/>
    </row>
    <row r="1722" spans="2:34" ht="20.100000000000001" customHeight="1" x14ac:dyDescent="0.2">
      <c r="B1722" s="38"/>
      <c r="C1722" s="27"/>
      <c r="D1722" s="28"/>
      <c r="E1722" s="25"/>
      <c r="F1722" s="25"/>
      <c r="G1722" s="37"/>
      <c r="H1722" s="80" t="str">
        <f t="shared" si="26"/>
        <v/>
      </c>
      <c r="N1722" s="1" t="e">
        <f>IF(AND(B1715=#REF!,C1715=#REF!),LOOKUP(9.99999999999999E+307,$N$1:N1721)+1,"")</f>
        <v>#REF!</v>
      </c>
      <c r="AH1722" s="3"/>
    </row>
    <row r="1723" spans="2:34" ht="20.100000000000001" customHeight="1" x14ac:dyDescent="0.2">
      <c r="B1723" s="38"/>
      <c r="C1723" s="27"/>
      <c r="D1723" s="28"/>
      <c r="E1723" s="25"/>
      <c r="F1723" s="25"/>
      <c r="G1723" s="37"/>
      <c r="H1723" s="80" t="str">
        <f t="shared" si="26"/>
        <v/>
      </c>
      <c r="N1723" s="1" t="e">
        <f>IF(AND(B1716=#REF!,C1716=#REF!),LOOKUP(9.99999999999999E+307,$N$1:N1722)+1,"")</f>
        <v>#REF!</v>
      </c>
      <c r="AH1723" s="3"/>
    </row>
    <row r="1724" spans="2:34" ht="20.100000000000001" customHeight="1" x14ac:dyDescent="0.2">
      <c r="B1724" s="38"/>
      <c r="C1724" s="27"/>
      <c r="D1724" s="28"/>
      <c r="E1724" s="25"/>
      <c r="F1724" s="25"/>
      <c r="G1724" s="37"/>
      <c r="H1724" s="80" t="str">
        <f t="shared" si="26"/>
        <v/>
      </c>
      <c r="N1724" s="1" t="e">
        <f>IF(AND(B1717=#REF!,C1717=#REF!),LOOKUP(9.99999999999999E+307,$N$1:N1723)+1,"")</f>
        <v>#REF!</v>
      </c>
      <c r="AH1724" s="3"/>
    </row>
    <row r="1725" spans="2:34" ht="20.100000000000001" customHeight="1" x14ac:dyDescent="0.2">
      <c r="B1725" s="38"/>
      <c r="C1725" s="27"/>
      <c r="D1725" s="28"/>
      <c r="E1725" s="25"/>
      <c r="F1725" s="25"/>
      <c r="G1725" s="37"/>
      <c r="H1725" s="80" t="str">
        <f t="shared" si="26"/>
        <v/>
      </c>
      <c r="N1725" s="1" t="e">
        <f>IF(AND(B1718=#REF!,C1718=#REF!),LOOKUP(9.99999999999999E+307,$N$1:N1724)+1,"")</f>
        <v>#REF!</v>
      </c>
      <c r="AH1725" s="3"/>
    </row>
    <row r="1726" spans="2:34" ht="20.100000000000001" customHeight="1" x14ac:dyDescent="0.2">
      <c r="B1726" s="38"/>
      <c r="C1726" s="27"/>
      <c r="D1726" s="28"/>
      <c r="E1726" s="25"/>
      <c r="F1726" s="25"/>
      <c r="G1726" s="37"/>
      <c r="H1726" s="80" t="str">
        <f t="shared" si="26"/>
        <v/>
      </c>
      <c r="N1726" s="1" t="e">
        <f>IF(AND(B1719=#REF!,C1719=#REF!),LOOKUP(9.99999999999999E+307,$N$1:N1725)+1,"")</f>
        <v>#REF!</v>
      </c>
      <c r="AH1726" s="3"/>
    </row>
    <row r="1727" spans="2:34" ht="20.100000000000001" customHeight="1" x14ac:dyDescent="0.2">
      <c r="B1727" s="38"/>
      <c r="C1727" s="27"/>
      <c r="D1727" s="28"/>
      <c r="E1727" s="25"/>
      <c r="F1727" s="25"/>
      <c r="G1727" s="37"/>
      <c r="H1727" s="80" t="str">
        <f t="shared" si="26"/>
        <v/>
      </c>
      <c r="N1727" s="1" t="e">
        <f>IF(AND(B1720=#REF!,C1720=#REF!),LOOKUP(9.99999999999999E+307,$N$1:N1726)+1,"")</f>
        <v>#REF!</v>
      </c>
      <c r="AH1727" s="3"/>
    </row>
    <row r="1728" spans="2:34" ht="20.100000000000001" customHeight="1" x14ac:dyDescent="0.2">
      <c r="B1728" s="38"/>
      <c r="C1728" s="27"/>
      <c r="D1728" s="28"/>
      <c r="E1728" s="25"/>
      <c r="F1728" s="25"/>
      <c r="G1728" s="37"/>
      <c r="H1728" s="80" t="str">
        <f t="shared" si="26"/>
        <v/>
      </c>
      <c r="N1728" s="1" t="e">
        <f>IF(AND(B1721=#REF!,C1721=#REF!),LOOKUP(9.99999999999999E+307,$N$1:N1727)+1,"")</f>
        <v>#REF!</v>
      </c>
      <c r="AH1728" s="3"/>
    </row>
    <row r="1729" spans="2:34" ht="20.100000000000001" customHeight="1" x14ac:dyDescent="0.2">
      <c r="B1729" s="38"/>
      <c r="C1729" s="27"/>
      <c r="D1729" s="28"/>
      <c r="E1729" s="25"/>
      <c r="F1729" s="25"/>
      <c r="G1729" s="37"/>
      <c r="H1729" s="80" t="str">
        <f t="shared" si="26"/>
        <v/>
      </c>
      <c r="N1729" s="1" t="e">
        <f>IF(AND(B1722=#REF!,C1722=#REF!),LOOKUP(9.99999999999999E+307,$N$1:N1728)+1,"")</f>
        <v>#REF!</v>
      </c>
      <c r="AH1729" s="3"/>
    </row>
    <row r="1730" spans="2:34" ht="20.100000000000001" customHeight="1" x14ac:dyDescent="0.2">
      <c r="B1730" s="38"/>
      <c r="C1730" s="27"/>
      <c r="D1730" s="28"/>
      <c r="E1730" s="25"/>
      <c r="F1730" s="25"/>
      <c r="G1730" s="37"/>
      <c r="H1730" s="80" t="str">
        <f t="shared" si="26"/>
        <v/>
      </c>
      <c r="N1730" s="1" t="e">
        <f>IF(AND(B1723=#REF!,C1723=#REF!),LOOKUP(9.99999999999999E+307,$N$1:N1729)+1,"")</f>
        <v>#REF!</v>
      </c>
      <c r="AH1730" s="3"/>
    </row>
    <row r="1731" spans="2:34" ht="20.100000000000001" customHeight="1" x14ac:dyDescent="0.2">
      <c r="B1731" s="38"/>
      <c r="C1731" s="27"/>
      <c r="D1731" s="28"/>
      <c r="E1731" s="25"/>
      <c r="F1731" s="25"/>
      <c r="G1731" s="37"/>
      <c r="H1731" s="80" t="str">
        <f t="shared" si="26"/>
        <v/>
      </c>
      <c r="N1731" s="1" t="e">
        <f>IF(AND(B1724=#REF!,C1724=#REF!),LOOKUP(9.99999999999999E+307,$N$1:N1730)+1,"")</f>
        <v>#REF!</v>
      </c>
      <c r="AH1731" s="3"/>
    </row>
    <row r="1732" spans="2:34" ht="20.100000000000001" customHeight="1" x14ac:dyDescent="0.2">
      <c r="B1732" s="38"/>
      <c r="C1732" s="27"/>
      <c r="D1732" s="28"/>
      <c r="E1732" s="25"/>
      <c r="F1732" s="25"/>
      <c r="G1732" s="37"/>
      <c r="H1732" s="80" t="str">
        <f t="shared" ref="H1732:H1795" si="27">IF(E1732="","",IF(E1732="เด็กชาย","M",IF(E1732="นาย","M","W")))</f>
        <v/>
      </c>
      <c r="N1732" s="1" t="e">
        <f>IF(AND(B1725=#REF!,C1725=#REF!),LOOKUP(9.99999999999999E+307,$N$1:N1731)+1,"")</f>
        <v>#REF!</v>
      </c>
      <c r="AH1732" s="3"/>
    </row>
    <row r="1733" spans="2:34" ht="20.100000000000001" customHeight="1" x14ac:dyDescent="0.2">
      <c r="B1733" s="38"/>
      <c r="C1733" s="27"/>
      <c r="D1733" s="28"/>
      <c r="E1733" s="25"/>
      <c r="F1733" s="25"/>
      <c r="G1733" s="37"/>
      <c r="H1733" s="80" t="str">
        <f t="shared" si="27"/>
        <v/>
      </c>
      <c r="N1733" s="1" t="e">
        <f>IF(AND(B1726=#REF!,C1726=#REF!),LOOKUP(9.99999999999999E+307,$N$1:N1732)+1,"")</f>
        <v>#REF!</v>
      </c>
      <c r="AH1733" s="3"/>
    </row>
    <row r="1734" spans="2:34" ht="20.100000000000001" customHeight="1" x14ac:dyDescent="0.2">
      <c r="B1734" s="38"/>
      <c r="C1734" s="27"/>
      <c r="D1734" s="28"/>
      <c r="E1734" s="25"/>
      <c r="F1734" s="25"/>
      <c r="G1734" s="37"/>
      <c r="H1734" s="80" t="str">
        <f t="shared" si="27"/>
        <v/>
      </c>
      <c r="N1734" s="1" t="e">
        <f>IF(AND(B1727=#REF!,C1727=#REF!),LOOKUP(9.99999999999999E+307,$N$1:N1733)+1,"")</f>
        <v>#REF!</v>
      </c>
      <c r="AH1734" s="3"/>
    </row>
    <row r="1735" spans="2:34" ht="20.100000000000001" customHeight="1" x14ac:dyDescent="0.2">
      <c r="B1735" s="38"/>
      <c r="C1735" s="27"/>
      <c r="D1735" s="28"/>
      <c r="E1735" s="25"/>
      <c r="F1735" s="25"/>
      <c r="G1735" s="37"/>
      <c r="H1735" s="80" t="str">
        <f t="shared" si="27"/>
        <v/>
      </c>
      <c r="N1735" s="1" t="e">
        <f>IF(AND(B1728=#REF!,C1728=#REF!),LOOKUP(9.99999999999999E+307,$N$1:N1734)+1,"")</f>
        <v>#REF!</v>
      </c>
      <c r="AH1735" s="3"/>
    </row>
    <row r="1736" spans="2:34" ht="20.100000000000001" customHeight="1" x14ac:dyDescent="0.2">
      <c r="B1736" s="38"/>
      <c r="C1736" s="27"/>
      <c r="D1736" s="28"/>
      <c r="E1736" s="25"/>
      <c r="F1736" s="25"/>
      <c r="G1736" s="37"/>
      <c r="H1736" s="80" t="str">
        <f t="shared" si="27"/>
        <v/>
      </c>
      <c r="N1736" s="1" t="e">
        <f>IF(AND(B1729=#REF!,C1729=#REF!),LOOKUP(9.99999999999999E+307,$N$1:N1735)+1,"")</f>
        <v>#REF!</v>
      </c>
      <c r="AH1736" s="3"/>
    </row>
    <row r="1737" spans="2:34" ht="20.100000000000001" customHeight="1" x14ac:dyDescent="0.2">
      <c r="B1737" s="38"/>
      <c r="C1737" s="27"/>
      <c r="D1737" s="28"/>
      <c r="E1737" s="25"/>
      <c r="F1737" s="25"/>
      <c r="G1737" s="37"/>
      <c r="H1737" s="80" t="str">
        <f t="shared" si="27"/>
        <v/>
      </c>
      <c r="N1737" s="1" t="e">
        <f>IF(AND(B1730=#REF!,C1730=#REF!),LOOKUP(9.99999999999999E+307,$N$1:N1736)+1,"")</f>
        <v>#REF!</v>
      </c>
      <c r="AH1737" s="3"/>
    </row>
    <row r="1738" spans="2:34" ht="20.100000000000001" customHeight="1" x14ac:dyDescent="0.2">
      <c r="B1738" s="38"/>
      <c r="C1738" s="27"/>
      <c r="D1738" s="28"/>
      <c r="E1738" s="25"/>
      <c r="F1738" s="25"/>
      <c r="G1738" s="37"/>
      <c r="H1738" s="80" t="str">
        <f t="shared" si="27"/>
        <v/>
      </c>
      <c r="N1738" s="1" t="e">
        <f>IF(AND(B1731=#REF!,C1731=#REF!),LOOKUP(9.99999999999999E+307,$N$1:N1737)+1,"")</f>
        <v>#REF!</v>
      </c>
      <c r="AH1738" s="3"/>
    </row>
    <row r="1739" spans="2:34" ht="20.100000000000001" customHeight="1" x14ac:dyDescent="0.2">
      <c r="B1739" s="38"/>
      <c r="C1739" s="27"/>
      <c r="D1739" s="28"/>
      <c r="E1739" s="25"/>
      <c r="F1739" s="25"/>
      <c r="G1739" s="37"/>
      <c r="H1739" s="80" t="str">
        <f t="shared" si="27"/>
        <v/>
      </c>
      <c r="N1739" s="1" t="e">
        <f>IF(AND(B1732=#REF!,C1732=#REF!),LOOKUP(9.99999999999999E+307,$N$1:N1738)+1,"")</f>
        <v>#REF!</v>
      </c>
      <c r="AH1739" s="3"/>
    </row>
    <row r="1740" spans="2:34" ht="20.100000000000001" customHeight="1" x14ac:dyDescent="0.2">
      <c r="B1740" s="38"/>
      <c r="C1740" s="27"/>
      <c r="D1740" s="28"/>
      <c r="E1740" s="25"/>
      <c r="F1740" s="25"/>
      <c r="G1740" s="37"/>
      <c r="H1740" s="80" t="str">
        <f t="shared" si="27"/>
        <v/>
      </c>
      <c r="N1740" s="1" t="e">
        <f>IF(AND(B1733=#REF!,C1733=#REF!),LOOKUP(9.99999999999999E+307,$N$1:N1739)+1,"")</f>
        <v>#REF!</v>
      </c>
      <c r="AH1740" s="3"/>
    </row>
    <row r="1741" spans="2:34" ht="20.100000000000001" customHeight="1" x14ac:dyDescent="0.2">
      <c r="B1741" s="38"/>
      <c r="C1741" s="27"/>
      <c r="D1741" s="28"/>
      <c r="E1741" s="25"/>
      <c r="F1741" s="25"/>
      <c r="G1741" s="37"/>
      <c r="H1741" s="80" t="str">
        <f t="shared" si="27"/>
        <v/>
      </c>
      <c r="N1741" s="1" t="e">
        <f>IF(AND(B1734=#REF!,C1734=#REF!),LOOKUP(9.99999999999999E+307,$N$1:N1740)+1,"")</f>
        <v>#REF!</v>
      </c>
      <c r="AH1741" s="3"/>
    </row>
    <row r="1742" spans="2:34" ht="20.100000000000001" customHeight="1" x14ac:dyDescent="0.2">
      <c r="B1742" s="38"/>
      <c r="C1742" s="27"/>
      <c r="D1742" s="28"/>
      <c r="E1742" s="25"/>
      <c r="F1742" s="25"/>
      <c r="G1742" s="37"/>
      <c r="H1742" s="80" t="str">
        <f t="shared" si="27"/>
        <v/>
      </c>
      <c r="N1742" s="1" t="e">
        <f>IF(AND(B1735=#REF!,C1735=#REF!),LOOKUP(9.99999999999999E+307,$N$1:N1741)+1,"")</f>
        <v>#REF!</v>
      </c>
      <c r="AH1742" s="3"/>
    </row>
    <row r="1743" spans="2:34" ht="20.100000000000001" customHeight="1" x14ac:dyDescent="0.2">
      <c r="B1743" s="38"/>
      <c r="C1743" s="27"/>
      <c r="D1743" s="28"/>
      <c r="E1743" s="25"/>
      <c r="F1743" s="25"/>
      <c r="G1743" s="37"/>
      <c r="H1743" s="80" t="str">
        <f t="shared" si="27"/>
        <v/>
      </c>
      <c r="N1743" s="1" t="e">
        <f>IF(AND(B1736=#REF!,C1736=#REF!),LOOKUP(9.99999999999999E+307,$N$1:N1742)+1,"")</f>
        <v>#REF!</v>
      </c>
      <c r="AH1743" s="3"/>
    </row>
    <row r="1744" spans="2:34" ht="20.100000000000001" customHeight="1" x14ac:dyDescent="0.2">
      <c r="B1744" s="38"/>
      <c r="C1744" s="27"/>
      <c r="D1744" s="28"/>
      <c r="E1744" s="25"/>
      <c r="F1744" s="25"/>
      <c r="G1744" s="37"/>
      <c r="H1744" s="80" t="str">
        <f t="shared" si="27"/>
        <v/>
      </c>
      <c r="N1744" s="1" t="e">
        <f>IF(AND(B1737=#REF!,C1737=#REF!),LOOKUP(9.99999999999999E+307,$N$1:N1743)+1,"")</f>
        <v>#REF!</v>
      </c>
      <c r="AH1744" s="3"/>
    </row>
    <row r="1745" spans="2:34" ht="20.100000000000001" customHeight="1" x14ac:dyDescent="0.2">
      <c r="B1745" s="38"/>
      <c r="C1745" s="27"/>
      <c r="D1745" s="28"/>
      <c r="E1745" s="25"/>
      <c r="F1745" s="25"/>
      <c r="G1745" s="37"/>
      <c r="H1745" s="80" t="str">
        <f t="shared" si="27"/>
        <v/>
      </c>
      <c r="N1745" s="1" t="e">
        <f>IF(AND(B1738=#REF!,C1738=#REF!),LOOKUP(9.99999999999999E+307,$N$1:N1744)+1,"")</f>
        <v>#REF!</v>
      </c>
      <c r="AH1745" s="3"/>
    </row>
    <row r="1746" spans="2:34" ht="20.100000000000001" customHeight="1" x14ac:dyDescent="0.2">
      <c r="B1746" s="38"/>
      <c r="C1746" s="27"/>
      <c r="D1746" s="28"/>
      <c r="E1746" s="25"/>
      <c r="F1746" s="25"/>
      <c r="G1746" s="37"/>
      <c r="H1746" s="80" t="str">
        <f t="shared" si="27"/>
        <v/>
      </c>
      <c r="N1746" s="1" t="e">
        <f>IF(AND(B1739=#REF!,C1739=#REF!),LOOKUP(9.99999999999999E+307,$N$1:N1745)+1,"")</f>
        <v>#REF!</v>
      </c>
      <c r="AH1746" s="3"/>
    </row>
    <row r="1747" spans="2:34" ht="20.100000000000001" customHeight="1" x14ac:dyDescent="0.2">
      <c r="B1747" s="38"/>
      <c r="C1747" s="27"/>
      <c r="D1747" s="28"/>
      <c r="E1747" s="25"/>
      <c r="F1747" s="25"/>
      <c r="G1747" s="37"/>
      <c r="H1747" s="80" t="str">
        <f t="shared" si="27"/>
        <v/>
      </c>
      <c r="N1747" s="1" t="e">
        <f>IF(AND(B1740=#REF!,C1740=#REF!),LOOKUP(9.99999999999999E+307,$N$1:N1746)+1,"")</f>
        <v>#REF!</v>
      </c>
      <c r="AH1747" s="3"/>
    </row>
    <row r="1748" spans="2:34" ht="20.100000000000001" customHeight="1" x14ac:dyDescent="0.2">
      <c r="B1748" s="38"/>
      <c r="C1748" s="27"/>
      <c r="D1748" s="28"/>
      <c r="E1748" s="25"/>
      <c r="F1748" s="25"/>
      <c r="G1748" s="37"/>
      <c r="H1748" s="80" t="str">
        <f t="shared" si="27"/>
        <v/>
      </c>
      <c r="N1748" s="1" t="e">
        <f>IF(AND(B1741=#REF!,C1741=#REF!),LOOKUP(9.99999999999999E+307,$N$1:N1747)+1,"")</f>
        <v>#REF!</v>
      </c>
      <c r="AH1748" s="3"/>
    </row>
    <row r="1749" spans="2:34" ht="20.100000000000001" customHeight="1" x14ac:dyDescent="0.2">
      <c r="B1749" s="38"/>
      <c r="C1749" s="27"/>
      <c r="D1749" s="28"/>
      <c r="E1749" s="25"/>
      <c r="F1749" s="25"/>
      <c r="G1749" s="37"/>
      <c r="H1749" s="80" t="str">
        <f t="shared" si="27"/>
        <v/>
      </c>
      <c r="N1749" s="1" t="e">
        <f>IF(AND(B1742=#REF!,C1742=#REF!),LOOKUP(9.99999999999999E+307,$N$1:N1748)+1,"")</f>
        <v>#REF!</v>
      </c>
      <c r="AH1749" s="3"/>
    </row>
    <row r="1750" spans="2:34" ht="20.100000000000001" customHeight="1" x14ac:dyDescent="0.2">
      <c r="B1750" s="38"/>
      <c r="C1750" s="27"/>
      <c r="D1750" s="28"/>
      <c r="E1750" s="25"/>
      <c r="F1750" s="25"/>
      <c r="G1750" s="37"/>
      <c r="H1750" s="80" t="str">
        <f t="shared" si="27"/>
        <v/>
      </c>
      <c r="N1750" s="1" t="e">
        <f>IF(AND(B1743=#REF!,C1743=#REF!),LOOKUP(9.99999999999999E+307,$N$1:N1749)+1,"")</f>
        <v>#REF!</v>
      </c>
      <c r="AH1750" s="3"/>
    </row>
    <row r="1751" spans="2:34" ht="20.100000000000001" customHeight="1" x14ac:dyDescent="0.2">
      <c r="B1751" s="38"/>
      <c r="C1751" s="27"/>
      <c r="D1751" s="28"/>
      <c r="E1751" s="25"/>
      <c r="F1751" s="25"/>
      <c r="G1751" s="37"/>
      <c r="H1751" s="80" t="str">
        <f t="shared" si="27"/>
        <v/>
      </c>
      <c r="N1751" s="1" t="e">
        <f>IF(AND(B1744=#REF!,C1744=#REF!),LOOKUP(9.99999999999999E+307,$N$1:N1750)+1,"")</f>
        <v>#REF!</v>
      </c>
      <c r="AH1751" s="3"/>
    </row>
    <row r="1752" spans="2:34" ht="20.100000000000001" customHeight="1" x14ac:dyDescent="0.2">
      <c r="B1752" s="38"/>
      <c r="C1752" s="27"/>
      <c r="D1752" s="28"/>
      <c r="E1752" s="25"/>
      <c r="F1752" s="25"/>
      <c r="G1752" s="37"/>
      <c r="H1752" s="80" t="str">
        <f t="shared" si="27"/>
        <v/>
      </c>
      <c r="N1752" s="1" t="e">
        <f>IF(AND(B1745=#REF!,C1745=#REF!),LOOKUP(9.99999999999999E+307,$N$1:N1751)+1,"")</f>
        <v>#REF!</v>
      </c>
      <c r="AH1752" s="3"/>
    </row>
    <row r="1753" spans="2:34" ht="20.100000000000001" customHeight="1" x14ac:dyDescent="0.2">
      <c r="B1753" s="38"/>
      <c r="C1753" s="27"/>
      <c r="D1753" s="28"/>
      <c r="E1753" s="25"/>
      <c r="F1753" s="25"/>
      <c r="G1753" s="37"/>
      <c r="H1753" s="80" t="str">
        <f t="shared" si="27"/>
        <v/>
      </c>
      <c r="N1753" s="1" t="e">
        <f>IF(AND(B1746=#REF!,C1746=#REF!),LOOKUP(9.99999999999999E+307,$N$1:N1752)+1,"")</f>
        <v>#REF!</v>
      </c>
      <c r="AH1753" s="3"/>
    </row>
    <row r="1754" spans="2:34" ht="20.100000000000001" customHeight="1" x14ac:dyDescent="0.2">
      <c r="B1754" s="38"/>
      <c r="C1754" s="27"/>
      <c r="D1754" s="28"/>
      <c r="E1754" s="25"/>
      <c r="F1754" s="25"/>
      <c r="G1754" s="37"/>
      <c r="H1754" s="80" t="str">
        <f t="shared" si="27"/>
        <v/>
      </c>
      <c r="N1754" s="1" t="e">
        <f>IF(AND(B1747=#REF!,C1747=#REF!),LOOKUP(9.99999999999999E+307,$N$1:N1753)+1,"")</f>
        <v>#REF!</v>
      </c>
      <c r="AH1754" s="3"/>
    </row>
    <row r="1755" spans="2:34" ht="20.100000000000001" customHeight="1" x14ac:dyDescent="0.2">
      <c r="B1755" s="38"/>
      <c r="C1755" s="27"/>
      <c r="D1755" s="28"/>
      <c r="E1755" s="25"/>
      <c r="F1755" s="25"/>
      <c r="G1755" s="37"/>
      <c r="H1755" s="80" t="str">
        <f t="shared" si="27"/>
        <v/>
      </c>
      <c r="N1755" s="1" t="e">
        <f>IF(AND(B1748=#REF!,C1748=#REF!),LOOKUP(9.99999999999999E+307,$N$1:N1754)+1,"")</f>
        <v>#REF!</v>
      </c>
      <c r="AH1755" s="3"/>
    </row>
    <row r="1756" spans="2:34" ht="20.100000000000001" customHeight="1" x14ac:dyDescent="0.2">
      <c r="B1756" s="38"/>
      <c r="C1756" s="27"/>
      <c r="D1756" s="28"/>
      <c r="E1756" s="25"/>
      <c r="F1756" s="25"/>
      <c r="G1756" s="37"/>
      <c r="H1756" s="80" t="str">
        <f t="shared" si="27"/>
        <v/>
      </c>
      <c r="N1756" s="1" t="e">
        <f>IF(AND(B1749=#REF!,C1749=#REF!),LOOKUP(9.99999999999999E+307,$N$1:N1755)+1,"")</f>
        <v>#REF!</v>
      </c>
      <c r="AH1756" s="3"/>
    </row>
    <row r="1757" spans="2:34" ht="20.100000000000001" customHeight="1" x14ac:dyDescent="0.2">
      <c r="B1757" s="38"/>
      <c r="C1757" s="27"/>
      <c r="D1757" s="28"/>
      <c r="E1757" s="25"/>
      <c r="F1757" s="25"/>
      <c r="G1757" s="37"/>
      <c r="H1757" s="80" t="str">
        <f t="shared" si="27"/>
        <v/>
      </c>
      <c r="N1757" s="1" t="e">
        <f>IF(AND(B1750=#REF!,C1750=#REF!),LOOKUP(9.99999999999999E+307,$N$1:N1756)+1,"")</f>
        <v>#REF!</v>
      </c>
      <c r="AH1757" s="3"/>
    </row>
    <row r="1758" spans="2:34" ht="20.100000000000001" customHeight="1" x14ac:dyDescent="0.2">
      <c r="B1758" s="38"/>
      <c r="C1758" s="27"/>
      <c r="D1758" s="28"/>
      <c r="E1758" s="25"/>
      <c r="F1758" s="25"/>
      <c r="G1758" s="37"/>
      <c r="H1758" s="80" t="str">
        <f t="shared" si="27"/>
        <v/>
      </c>
      <c r="N1758" s="1" t="e">
        <f>IF(AND(B1751=#REF!,C1751=#REF!),LOOKUP(9.99999999999999E+307,$N$1:N1757)+1,"")</f>
        <v>#REF!</v>
      </c>
      <c r="AH1758" s="3"/>
    </row>
    <row r="1759" spans="2:34" ht="20.100000000000001" customHeight="1" x14ac:dyDescent="0.2">
      <c r="B1759" s="38"/>
      <c r="C1759" s="27"/>
      <c r="D1759" s="28"/>
      <c r="E1759" s="25"/>
      <c r="F1759" s="25"/>
      <c r="G1759" s="37"/>
      <c r="H1759" s="80" t="str">
        <f t="shared" si="27"/>
        <v/>
      </c>
      <c r="N1759" s="1" t="e">
        <f>IF(AND(B1752=#REF!,C1752=#REF!),LOOKUP(9.99999999999999E+307,$N$1:N1758)+1,"")</f>
        <v>#REF!</v>
      </c>
      <c r="AH1759" s="3"/>
    </row>
    <row r="1760" spans="2:34" ht="20.100000000000001" customHeight="1" x14ac:dyDescent="0.2">
      <c r="B1760" s="38"/>
      <c r="C1760" s="27"/>
      <c r="D1760" s="28"/>
      <c r="E1760" s="25"/>
      <c r="F1760" s="25"/>
      <c r="G1760" s="37"/>
      <c r="H1760" s="80" t="str">
        <f t="shared" si="27"/>
        <v/>
      </c>
      <c r="N1760" s="1" t="e">
        <f>IF(AND(B1753=#REF!,C1753=#REF!),LOOKUP(9.99999999999999E+307,$N$1:N1759)+1,"")</f>
        <v>#REF!</v>
      </c>
      <c r="AH1760" s="3"/>
    </row>
    <row r="1761" spans="2:34" ht="20.100000000000001" customHeight="1" x14ac:dyDescent="0.2">
      <c r="B1761" s="38"/>
      <c r="C1761" s="27"/>
      <c r="D1761" s="28"/>
      <c r="E1761" s="25"/>
      <c r="F1761" s="25"/>
      <c r="G1761" s="37"/>
      <c r="H1761" s="80" t="str">
        <f t="shared" si="27"/>
        <v/>
      </c>
      <c r="N1761" s="1" t="e">
        <f>IF(AND(B1754=#REF!,C1754=#REF!),LOOKUP(9.99999999999999E+307,$N$1:N1760)+1,"")</f>
        <v>#REF!</v>
      </c>
      <c r="AH1761" s="3"/>
    </row>
    <row r="1762" spans="2:34" ht="20.100000000000001" customHeight="1" x14ac:dyDescent="0.2">
      <c r="B1762" s="38"/>
      <c r="C1762" s="27"/>
      <c r="D1762" s="28"/>
      <c r="E1762" s="25"/>
      <c r="F1762" s="25"/>
      <c r="G1762" s="37"/>
      <c r="H1762" s="80" t="str">
        <f t="shared" si="27"/>
        <v/>
      </c>
      <c r="N1762" s="1" t="e">
        <f>IF(AND(B1755=#REF!,C1755=#REF!),LOOKUP(9.99999999999999E+307,$N$1:N1761)+1,"")</f>
        <v>#REF!</v>
      </c>
      <c r="AH1762" s="3"/>
    </row>
    <row r="1763" spans="2:34" ht="20.100000000000001" customHeight="1" x14ac:dyDescent="0.2">
      <c r="B1763" s="38"/>
      <c r="C1763" s="27"/>
      <c r="D1763" s="28"/>
      <c r="E1763" s="25"/>
      <c r="F1763" s="25"/>
      <c r="G1763" s="37"/>
      <c r="H1763" s="80" t="str">
        <f t="shared" si="27"/>
        <v/>
      </c>
      <c r="N1763" s="1" t="e">
        <f>IF(AND(B1756=#REF!,C1756=#REF!),LOOKUP(9.99999999999999E+307,$N$1:N1762)+1,"")</f>
        <v>#REF!</v>
      </c>
      <c r="AH1763" s="3"/>
    </row>
    <row r="1764" spans="2:34" ht="20.100000000000001" customHeight="1" x14ac:dyDescent="0.2">
      <c r="B1764" s="38"/>
      <c r="C1764" s="27"/>
      <c r="D1764" s="28"/>
      <c r="E1764" s="25"/>
      <c r="F1764" s="25"/>
      <c r="G1764" s="37"/>
      <c r="H1764" s="80" t="str">
        <f t="shared" si="27"/>
        <v/>
      </c>
      <c r="N1764" s="1" t="e">
        <f>IF(AND(B1757=#REF!,C1757=#REF!),LOOKUP(9.99999999999999E+307,$N$1:N1763)+1,"")</f>
        <v>#REF!</v>
      </c>
      <c r="AH1764" s="3"/>
    </row>
    <row r="1765" spans="2:34" ht="20.100000000000001" customHeight="1" x14ac:dyDescent="0.2">
      <c r="B1765" s="38"/>
      <c r="C1765" s="27"/>
      <c r="D1765" s="28"/>
      <c r="E1765" s="25"/>
      <c r="F1765" s="25"/>
      <c r="G1765" s="37"/>
      <c r="H1765" s="80" t="str">
        <f t="shared" si="27"/>
        <v/>
      </c>
      <c r="N1765" s="1" t="e">
        <f>IF(AND(B1758=#REF!,C1758=#REF!),LOOKUP(9.99999999999999E+307,$N$1:N1764)+1,"")</f>
        <v>#REF!</v>
      </c>
      <c r="AH1765" s="3"/>
    </row>
    <row r="1766" spans="2:34" ht="20.100000000000001" customHeight="1" x14ac:dyDescent="0.2">
      <c r="B1766" s="38"/>
      <c r="C1766" s="27"/>
      <c r="D1766" s="28"/>
      <c r="E1766" s="25"/>
      <c r="F1766" s="25"/>
      <c r="G1766" s="37"/>
      <c r="H1766" s="80" t="str">
        <f t="shared" si="27"/>
        <v/>
      </c>
      <c r="N1766" s="1" t="e">
        <f>IF(AND(B1759=#REF!,C1759=#REF!),LOOKUP(9.99999999999999E+307,$N$1:N1765)+1,"")</f>
        <v>#REF!</v>
      </c>
      <c r="AH1766" s="3"/>
    </row>
    <row r="1767" spans="2:34" ht="20.100000000000001" customHeight="1" x14ac:dyDescent="0.2">
      <c r="B1767" s="38"/>
      <c r="C1767" s="27"/>
      <c r="D1767" s="28"/>
      <c r="E1767" s="25"/>
      <c r="F1767" s="25"/>
      <c r="G1767" s="37"/>
      <c r="H1767" s="80" t="str">
        <f t="shared" si="27"/>
        <v/>
      </c>
      <c r="N1767" s="1" t="e">
        <f>IF(AND(B1760=#REF!,C1760=#REF!),LOOKUP(9.99999999999999E+307,$N$1:N1766)+1,"")</f>
        <v>#REF!</v>
      </c>
      <c r="AH1767" s="3"/>
    </row>
    <row r="1768" spans="2:34" ht="20.100000000000001" customHeight="1" x14ac:dyDescent="0.2">
      <c r="B1768" s="38"/>
      <c r="C1768" s="27"/>
      <c r="D1768" s="28"/>
      <c r="E1768" s="25"/>
      <c r="F1768" s="25"/>
      <c r="G1768" s="37"/>
      <c r="H1768" s="80" t="str">
        <f t="shared" si="27"/>
        <v/>
      </c>
      <c r="N1768" s="1" t="e">
        <f>IF(AND(B1761=#REF!,C1761=#REF!),LOOKUP(9.99999999999999E+307,$N$1:N1767)+1,"")</f>
        <v>#REF!</v>
      </c>
      <c r="AH1768" s="3"/>
    </row>
    <row r="1769" spans="2:34" ht="20.100000000000001" customHeight="1" x14ac:dyDescent="0.2">
      <c r="B1769" s="38"/>
      <c r="C1769" s="27"/>
      <c r="D1769" s="28"/>
      <c r="E1769" s="25"/>
      <c r="F1769" s="25"/>
      <c r="G1769" s="37"/>
      <c r="H1769" s="80" t="str">
        <f t="shared" si="27"/>
        <v/>
      </c>
      <c r="N1769" s="1" t="e">
        <f>IF(AND(B1762=#REF!,C1762=#REF!),LOOKUP(9.99999999999999E+307,$N$1:N1768)+1,"")</f>
        <v>#REF!</v>
      </c>
      <c r="AH1769" s="3"/>
    </row>
    <row r="1770" spans="2:34" ht="20.100000000000001" customHeight="1" x14ac:dyDescent="0.2">
      <c r="B1770" s="38"/>
      <c r="C1770" s="27"/>
      <c r="D1770" s="28"/>
      <c r="E1770" s="25"/>
      <c r="F1770" s="25"/>
      <c r="G1770" s="37"/>
      <c r="H1770" s="80" t="str">
        <f t="shared" si="27"/>
        <v/>
      </c>
      <c r="N1770" s="1" t="e">
        <f>IF(AND(B1763=#REF!,C1763=#REF!),LOOKUP(9.99999999999999E+307,$N$1:N1769)+1,"")</f>
        <v>#REF!</v>
      </c>
      <c r="AH1770" s="3"/>
    </row>
    <row r="1771" spans="2:34" ht="20.100000000000001" customHeight="1" x14ac:dyDescent="0.2">
      <c r="B1771" s="38"/>
      <c r="C1771" s="27"/>
      <c r="D1771" s="28"/>
      <c r="E1771" s="25"/>
      <c r="F1771" s="25"/>
      <c r="G1771" s="37"/>
      <c r="H1771" s="80" t="str">
        <f t="shared" si="27"/>
        <v/>
      </c>
      <c r="N1771" s="1" t="e">
        <f>IF(AND(B1764=#REF!,C1764=#REF!),LOOKUP(9.99999999999999E+307,$N$1:N1770)+1,"")</f>
        <v>#REF!</v>
      </c>
      <c r="AH1771" s="3"/>
    </row>
    <row r="1772" spans="2:34" ht="20.100000000000001" customHeight="1" x14ac:dyDescent="0.2">
      <c r="B1772" s="38"/>
      <c r="C1772" s="27"/>
      <c r="D1772" s="28"/>
      <c r="E1772" s="25"/>
      <c r="F1772" s="25"/>
      <c r="G1772" s="37"/>
      <c r="H1772" s="80" t="str">
        <f t="shared" si="27"/>
        <v/>
      </c>
      <c r="N1772" s="1" t="e">
        <f>IF(AND(B1765=#REF!,C1765=#REF!),LOOKUP(9.99999999999999E+307,$N$1:N1771)+1,"")</f>
        <v>#REF!</v>
      </c>
      <c r="AH1772" s="3"/>
    </row>
    <row r="1773" spans="2:34" ht="20.100000000000001" customHeight="1" x14ac:dyDescent="0.2">
      <c r="B1773" s="38"/>
      <c r="C1773" s="27"/>
      <c r="D1773" s="28"/>
      <c r="E1773" s="25"/>
      <c r="F1773" s="25"/>
      <c r="G1773" s="37"/>
      <c r="H1773" s="80" t="str">
        <f t="shared" si="27"/>
        <v/>
      </c>
      <c r="N1773" s="1" t="e">
        <f>IF(AND(B1766=#REF!,C1766=#REF!),LOOKUP(9.99999999999999E+307,$N$1:N1772)+1,"")</f>
        <v>#REF!</v>
      </c>
      <c r="AH1773" s="3"/>
    </row>
    <row r="1774" spans="2:34" ht="20.100000000000001" customHeight="1" x14ac:dyDescent="0.2">
      <c r="B1774" s="38"/>
      <c r="C1774" s="27"/>
      <c r="D1774" s="28"/>
      <c r="E1774" s="25"/>
      <c r="F1774" s="25"/>
      <c r="G1774" s="37"/>
      <c r="H1774" s="80" t="str">
        <f t="shared" si="27"/>
        <v/>
      </c>
      <c r="N1774" s="1" t="e">
        <f>IF(AND(B1767=#REF!,C1767=#REF!),LOOKUP(9.99999999999999E+307,$N$1:N1773)+1,"")</f>
        <v>#REF!</v>
      </c>
      <c r="AH1774" s="3"/>
    </row>
    <row r="1775" spans="2:34" ht="20.100000000000001" customHeight="1" x14ac:dyDescent="0.2">
      <c r="B1775" s="38"/>
      <c r="C1775" s="27"/>
      <c r="D1775" s="28"/>
      <c r="E1775" s="25"/>
      <c r="F1775" s="25"/>
      <c r="G1775" s="37"/>
      <c r="H1775" s="80" t="str">
        <f t="shared" si="27"/>
        <v/>
      </c>
      <c r="N1775" s="1" t="e">
        <f>IF(AND(B1768=#REF!,C1768=#REF!),LOOKUP(9.99999999999999E+307,$N$1:N1774)+1,"")</f>
        <v>#REF!</v>
      </c>
      <c r="AH1775" s="3"/>
    </row>
    <row r="1776" spans="2:34" ht="20.100000000000001" customHeight="1" x14ac:dyDescent="0.2">
      <c r="B1776" s="38"/>
      <c r="C1776" s="27"/>
      <c r="D1776" s="28"/>
      <c r="E1776" s="25"/>
      <c r="F1776" s="25"/>
      <c r="G1776" s="37"/>
      <c r="H1776" s="80" t="str">
        <f t="shared" si="27"/>
        <v/>
      </c>
      <c r="N1776" s="1" t="e">
        <f>IF(AND(B1769=#REF!,C1769=#REF!),LOOKUP(9.99999999999999E+307,$N$1:N1775)+1,"")</f>
        <v>#REF!</v>
      </c>
      <c r="AH1776" s="3"/>
    </row>
    <row r="1777" spans="2:34" ht="20.100000000000001" customHeight="1" x14ac:dyDescent="0.2">
      <c r="B1777" s="38"/>
      <c r="C1777" s="27"/>
      <c r="D1777" s="28"/>
      <c r="E1777" s="25"/>
      <c r="F1777" s="25"/>
      <c r="G1777" s="37"/>
      <c r="H1777" s="80" t="str">
        <f t="shared" si="27"/>
        <v/>
      </c>
      <c r="N1777" s="1" t="e">
        <f>IF(AND(B1770=#REF!,C1770=#REF!),LOOKUP(9.99999999999999E+307,$N$1:N1776)+1,"")</f>
        <v>#REF!</v>
      </c>
      <c r="AH1777" s="3"/>
    </row>
    <row r="1778" spans="2:34" ht="20.100000000000001" customHeight="1" x14ac:dyDescent="0.2">
      <c r="B1778" s="38"/>
      <c r="C1778" s="27"/>
      <c r="D1778" s="28"/>
      <c r="E1778" s="25"/>
      <c r="F1778" s="25"/>
      <c r="G1778" s="37"/>
      <c r="H1778" s="80" t="str">
        <f t="shared" si="27"/>
        <v/>
      </c>
      <c r="N1778" s="1" t="e">
        <f>IF(AND(B1771=#REF!,C1771=#REF!),LOOKUP(9.99999999999999E+307,$N$1:N1777)+1,"")</f>
        <v>#REF!</v>
      </c>
      <c r="AH1778" s="3"/>
    </row>
    <row r="1779" spans="2:34" ht="20.100000000000001" customHeight="1" x14ac:dyDescent="0.2">
      <c r="B1779" s="38"/>
      <c r="C1779" s="27"/>
      <c r="D1779" s="28"/>
      <c r="E1779" s="25"/>
      <c r="F1779" s="25"/>
      <c r="G1779" s="37"/>
      <c r="H1779" s="80" t="str">
        <f t="shared" si="27"/>
        <v/>
      </c>
      <c r="N1779" s="1" t="e">
        <f>IF(AND(B1772=#REF!,C1772=#REF!),LOOKUP(9.99999999999999E+307,$N$1:N1778)+1,"")</f>
        <v>#REF!</v>
      </c>
      <c r="AH1779" s="3"/>
    </row>
    <row r="1780" spans="2:34" ht="20.100000000000001" customHeight="1" x14ac:dyDescent="0.2">
      <c r="B1780" s="38"/>
      <c r="C1780" s="27"/>
      <c r="D1780" s="28"/>
      <c r="E1780" s="25"/>
      <c r="F1780" s="25"/>
      <c r="G1780" s="37"/>
      <c r="H1780" s="80" t="str">
        <f t="shared" si="27"/>
        <v/>
      </c>
      <c r="N1780" s="1" t="e">
        <f>IF(AND(B1773=#REF!,C1773=#REF!),LOOKUP(9.99999999999999E+307,$N$1:N1779)+1,"")</f>
        <v>#REF!</v>
      </c>
      <c r="AH1780" s="3"/>
    </row>
    <row r="1781" spans="2:34" ht="20.100000000000001" customHeight="1" x14ac:dyDescent="0.2">
      <c r="B1781" s="38"/>
      <c r="C1781" s="27"/>
      <c r="D1781" s="28"/>
      <c r="E1781" s="25"/>
      <c r="F1781" s="25"/>
      <c r="G1781" s="37"/>
      <c r="H1781" s="80" t="str">
        <f t="shared" si="27"/>
        <v/>
      </c>
      <c r="N1781" s="1" t="e">
        <f>IF(AND(B1774=#REF!,C1774=#REF!),LOOKUP(9.99999999999999E+307,$N$1:N1780)+1,"")</f>
        <v>#REF!</v>
      </c>
      <c r="AH1781" s="3"/>
    </row>
    <row r="1782" spans="2:34" ht="20.100000000000001" customHeight="1" x14ac:dyDescent="0.2">
      <c r="B1782" s="38"/>
      <c r="C1782" s="27"/>
      <c r="D1782" s="28"/>
      <c r="E1782" s="25"/>
      <c r="F1782" s="25"/>
      <c r="G1782" s="37"/>
      <c r="H1782" s="80" t="str">
        <f t="shared" si="27"/>
        <v/>
      </c>
      <c r="N1782" s="1" t="e">
        <f>IF(AND(B1775=#REF!,C1775=#REF!),LOOKUP(9.99999999999999E+307,$N$1:N1781)+1,"")</f>
        <v>#REF!</v>
      </c>
      <c r="AH1782" s="3"/>
    </row>
    <row r="1783" spans="2:34" ht="20.100000000000001" customHeight="1" x14ac:dyDescent="0.2">
      <c r="B1783" s="38"/>
      <c r="C1783" s="27"/>
      <c r="D1783" s="28"/>
      <c r="E1783" s="25"/>
      <c r="F1783" s="25"/>
      <c r="G1783" s="37"/>
      <c r="H1783" s="80" t="str">
        <f t="shared" si="27"/>
        <v/>
      </c>
      <c r="N1783" s="1" t="e">
        <f>IF(AND(B1776=#REF!,C1776=#REF!),LOOKUP(9.99999999999999E+307,$N$1:N1782)+1,"")</f>
        <v>#REF!</v>
      </c>
      <c r="AH1783" s="3"/>
    </row>
    <row r="1784" spans="2:34" ht="20.100000000000001" customHeight="1" x14ac:dyDescent="0.2">
      <c r="B1784" s="38"/>
      <c r="C1784" s="27"/>
      <c r="D1784" s="28"/>
      <c r="E1784" s="25"/>
      <c r="F1784" s="25"/>
      <c r="G1784" s="37"/>
      <c r="H1784" s="80" t="str">
        <f t="shared" si="27"/>
        <v/>
      </c>
      <c r="N1784" s="1" t="e">
        <f>IF(AND(B1777=#REF!,C1777=#REF!),LOOKUP(9.99999999999999E+307,$N$1:N1783)+1,"")</f>
        <v>#REF!</v>
      </c>
      <c r="AH1784" s="3"/>
    </row>
    <row r="1785" spans="2:34" ht="20.100000000000001" customHeight="1" x14ac:dyDescent="0.2">
      <c r="B1785" s="38"/>
      <c r="C1785" s="27"/>
      <c r="D1785" s="28"/>
      <c r="E1785" s="25"/>
      <c r="F1785" s="25"/>
      <c r="G1785" s="37"/>
      <c r="H1785" s="80" t="str">
        <f t="shared" si="27"/>
        <v/>
      </c>
      <c r="N1785" s="1" t="e">
        <f>IF(AND(B1778=#REF!,C1778=#REF!),LOOKUP(9.99999999999999E+307,$N$1:N1784)+1,"")</f>
        <v>#REF!</v>
      </c>
      <c r="AH1785" s="3"/>
    </row>
    <row r="1786" spans="2:34" ht="20.100000000000001" customHeight="1" x14ac:dyDescent="0.2">
      <c r="B1786" s="38"/>
      <c r="C1786" s="27"/>
      <c r="D1786" s="28"/>
      <c r="E1786" s="25"/>
      <c r="F1786" s="25"/>
      <c r="G1786" s="37"/>
      <c r="H1786" s="80" t="str">
        <f t="shared" si="27"/>
        <v/>
      </c>
      <c r="N1786" s="1" t="e">
        <f>IF(AND(B1779=#REF!,C1779=#REF!),LOOKUP(9.99999999999999E+307,$N$1:N1785)+1,"")</f>
        <v>#REF!</v>
      </c>
      <c r="AH1786" s="3"/>
    </row>
    <row r="1787" spans="2:34" ht="20.100000000000001" customHeight="1" x14ac:dyDescent="0.2">
      <c r="B1787" s="38"/>
      <c r="C1787" s="27"/>
      <c r="D1787" s="28"/>
      <c r="E1787" s="25"/>
      <c r="F1787" s="25"/>
      <c r="G1787" s="37"/>
      <c r="H1787" s="80" t="str">
        <f t="shared" si="27"/>
        <v/>
      </c>
      <c r="N1787" s="1" t="e">
        <f>IF(AND(B1780=#REF!,C1780=#REF!),LOOKUP(9.99999999999999E+307,$N$1:N1786)+1,"")</f>
        <v>#REF!</v>
      </c>
      <c r="AH1787" s="3"/>
    </row>
    <row r="1788" spans="2:34" ht="20.100000000000001" customHeight="1" x14ac:dyDescent="0.2">
      <c r="B1788" s="38"/>
      <c r="C1788" s="27"/>
      <c r="D1788" s="28"/>
      <c r="E1788" s="25"/>
      <c r="F1788" s="25"/>
      <c r="G1788" s="37"/>
      <c r="H1788" s="80" t="str">
        <f t="shared" si="27"/>
        <v/>
      </c>
      <c r="N1788" s="1" t="e">
        <f>IF(AND(B1781=#REF!,C1781=#REF!),LOOKUP(9.99999999999999E+307,$N$1:N1787)+1,"")</f>
        <v>#REF!</v>
      </c>
      <c r="AH1788" s="3"/>
    </row>
    <row r="1789" spans="2:34" ht="20.100000000000001" customHeight="1" x14ac:dyDescent="0.2">
      <c r="B1789" s="38"/>
      <c r="C1789" s="27"/>
      <c r="D1789" s="28"/>
      <c r="E1789" s="25"/>
      <c r="F1789" s="25"/>
      <c r="G1789" s="37"/>
      <c r="H1789" s="80" t="str">
        <f t="shared" si="27"/>
        <v/>
      </c>
      <c r="N1789" s="1" t="e">
        <f>IF(AND(B1782=#REF!,C1782=#REF!),LOOKUP(9.99999999999999E+307,$N$1:N1788)+1,"")</f>
        <v>#REF!</v>
      </c>
      <c r="AH1789" s="3"/>
    </row>
    <row r="1790" spans="2:34" ht="20.100000000000001" customHeight="1" x14ac:dyDescent="0.2">
      <c r="B1790" s="38"/>
      <c r="C1790" s="27"/>
      <c r="D1790" s="28"/>
      <c r="E1790" s="25"/>
      <c r="F1790" s="25"/>
      <c r="G1790" s="37"/>
      <c r="H1790" s="80" t="str">
        <f t="shared" si="27"/>
        <v/>
      </c>
      <c r="N1790" s="1" t="e">
        <f>IF(AND(B1783=#REF!,C1783=#REF!),LOOKUP(9.99999999999999E+307,$N$1:N1789)+1,"")</f>
        <v>#REF!</v>
      </c>
      <c r="AH1790" s="3"/>
    </row>
    <row r="1791" spans="2:34" ht="20.100000000000001" customHeight="1" x14ac:dyDescent="0.2">
      <c r="B1791" s="38"/>
      <c r="C1791" s="27"/>
      <c r="D1791" s="28"/>
      <c r="E1791" s="25"/>
      <c r="F1791" s="25"/>
      <c r="G1791" s="37"/>
      <c r="H1791" s="80" t="str">
        <f t="shared" si="27"/>
        <v/>
      </c>
      <c r="N1791" s="1" t="e">
        <f>IF(AND(B1784=#REF!,C1784=#REF!),LOOKUP(9.99999999999999E+307,$N$1:N1790)+1,"")</f>
        <v>#REF!</v>
      </c>
      <c r="AH1791" s="3"/>
    </row>
    <row r="1792" spans="2:34" ht="20.100000000000001" customHeight="1" x14ac:dyDescent="0.2">
      <c r="B1792" s="38"/>
      <c r="C1792" s="27"/>
      <c r="D1792" s="28"/>
      <c r="E1792" s="25"/>
      <c r="F1792" s="25"/>
      <c r="G1792" s="37"/>
      <c r="H1792" s="80" t="str">
        <f t="shared" si="27"/>
        <v/>
      </c>
      <c r="N1792" s="1" t="e">
        <f>IF(AND(B1785=#REF!,C1785=#REF!),LOOKUP(9.99999999999999E+307,$N$1:N1791)+1,"")</f>
        <v>#REF!</v>
      </c>
      <c r="AH1792" s="3"/>
    </row>
    <row r="1793" spans="2:34" ht="20.100000000000001" customHeight="1" x14ac:dyDescent="0.2">
      <c r="B1793" s="38"/>
      <c r="C1793" s="27"/>
      <c r="D1793" s="28"/>
      <c r="E1793" s="25"/>
      <c r="F1793" s="25"/>
      <c r="G1793" s="37"/>
      <c r="H1793" s="80" t="str">
        <f t="shared" si="27"/>
        <v/>
      </c>
      <c r="N1793" s="1" t="e">
        <f>IF(AND(B1786=#REF!,C1786=#REF!),LOOKUP(9.99999999999999E+307,$N$1:N1792)+1,"")</f>
        <v>#REF!</v>
      </c>
      <c r="AH1793" s="3"/>
    </row>
    <row r="1794" spans="2:34" ht="20.100000000000001" customHeight="1" x14ac:dyDescent="0.2">
      <c r="B1794" s="38"/>
      <c r="C1794" s="27"/>
      <c r="D1794" s="28"/>
      <c r="E1794" s="25"/>
      <c r="F1794" s="25"/>
      <c r="G1794" s="37"/>
      <c r="H1794" s="80" t="str">
        <f t="shared" si="27"/>
        <v/>
      </c>
      <c r="N1794" s="1" t="e">
        <f>IF(AND(B1787=#REF!,C1787=#REF!),LOOKUP(9.99999999999999E+307,$N$1:N1793)+1,"")</f>
        <v>#REF!</v>
      </c>
      <c r="AH1794" s="3"/>
    </row>
    <row r="1795" spans="2:34" ht="20.100000000000001" customHeight="1" x14ac:dyDescent="0.2">
      <c r="B1795" s="38"/>
      <c r="C1795" s="27"/>
      <c r="D1795" s="28"/>
      <c r="E1795" s="25"/>
      <c r="F1795" s="25"/>
      <c r="G1795" s="37"/>
      <c r="H1795" s="80" t="str">
        <f t="shared" si="27"/>
        <v/>
      </c>
      <c r="N1795" s="1" t="e">
        <f>IF(AND(B1788=#REF!,C1788=#REF!),LOOKUP(9.99999999999999E+307,$N$1:N1794)+1,"")</f>
        <v>#REF!</v>
      </c>
      <c r="AH1795" s="3"/>
    </row>
    <row r="1796" spans="2:34" ht="20.100000000000001" customHeight="1" x14ac:dyDescent="0.2">
      <c r="B1796" s="38"/>
      <c r="C1796" s="27"/>
      <c r="D1796" s="28"/>
      <c r="E1796" s="25"/>
      <c r="F1796" s="25"/>
      <c r="G1796" s="37"/>
      <c r="H1796" s="80" t="str">
        <f t="shared" ref="H1796:H1859" si="28">IF(E1796="","",IF(E1796="เด็กชาย","M",IF(E1796="นาย","M","W")))</f>
        <v/>
      </c>
      <c r="N1796" s="1" t="e">
        <f>IF(AND(B1789=#REF!,C1789=#REF!),LOOKUP(9.99999999999999E+307,$N$1:N1795)+1,"")</f>
        <v>#REF!</v>
      </c>
      <c r="AH1796" s="3"/>
    </row>
    <row r="1797" spans="2:34" ht="20.100000000000001" customHeight="1" x14ac:dyDescent="0.2">
      <c r="B1797" s="38"/>
      <c r="C1797" s="27"/>
      <c r="D1797" s="28"/>
      <c r="E1797" s="25"/>
      <c r="F1797" s="25"/>
      <c r="G1797" s="37"/>
      <c r="H1797" s="80" t="str">
        <f t="shared" si="28"/>
        <v/>
      </c>
      <c r="N1797" s="1" t="e">
        <f>IF(AND(B1790=#REF!,C1790=#REF!),LOOKUP(9.99999999999999E+307,$N$1:N1796)+1,"")</f>
        <v>#REF!</v>
      </c>
      <c r="AH1797" s="3"/>
    </row>
    <row r="1798" spans="2:34" ht="20.100000000000001" customHeight="1" x14ac:dyDescent="0.2">
      <c r="B1798" s="38"/>
      <c r="C1798" s="27"/>
      <c r="D1798" s="28"/>
      <c r="E1798" s="25"/>
      <c r="F1798" s="25"/>
      <c r="G1798" s="37"/>
      <c r="H1798" s="80" t="str">
        <f t="shared" si="28"/>
        <v/>
      </c>
      <c r="N1798" s="1" t="e">
        <f>IF(AND(B1791=#REF!,C1791=#REF!),LOOKUP(9.99999999999999E+307,$N$1:N1797)+1,"")</f>
        <v>#REF!</v>
      </c>
      <c r="AH1798" s="3"/>
    </row>
    <row r="1799" spans="2:34" ht="20.100000000000001" customHeight="1" x14ac:dyDescent="0.2">
      <c r="B1799" s="38"/>
      <c r="C1799" s="27"/>
      <c r="D1799" s="28"/>
      <c r="E1799" s="25"/>
      <c r="F1799" s="25"/>
      <c r="G1799" s="37"/>
      <c r="H1799" s="80" t="str">
        <f t="shared" si="28"/>
        <v/>
      </c>
      <c r="N1799" s="1" t="e">
        <f>IF(AND(B1792=#REF!,C1792=#REF!),LOOKUP(9.99999999999999E+307,$N$1:N1798)+1,"")</f>
        <v>#REF!</v>
      </c>
      <c r="AH1799" s="3"/>
    </row>
    <row r="1800" spans="2:34" ht="20.100000000000001" customHeight="1" x14ac:dyDescent="0.2">
      <c r="B1800" s="38"/>
      <c r="C1800" s="27"/>
      <c r="D1800" s="28"/>
      <c r="E1800" s="25"/>
      <c r="F1800" s="25"/>
      <c r="G1800" s="37"/>
      <c r="H1800" s="80" t="str">
        <f t="shared" si="28"/>
        <v/>
      </c>
      <c r="N1800" s="1" t="e">
        <f>IF(AND(B1793=#REF!,C1793=#REF!),LOOKUP(9.99999999999999E+307,$N$1:N1799)+1,"")</f>
        <v>#REF!</v>
      </c>
      <c r="AH1800" s="3"/>
    </row>
    <row r="1801" spans="2:34" ht="20.100000000000001" customHeight="1" x14ac:dyDescent="0.2">
      <c r="B1801" s="38"/>
      <c r="C1801" s="27"/>
      <c r="D1801" s="28"/>
      <c r="E1801" s="25"/>
      <c r="F1801" s="25"/>
      <c r="G1801" s="37"/>
      <c r="H1801" s="80" t="str">
        <f t="shared" si="28"/>
        <v/>
      </c>
      <c r="N1801" s="1" t="e">
        <f>IF(AND(B1794=#REF!,C1794=#REF!),LOOKUP(9.99999999999999E+307,$N$1:N1800)+1,"")</f>
        <v>#REF!</v>
      </c>
      <c r="AH1801" s="3"/>
    </row>
    <row r="1802" spans="2:34" ht="20.100000000000001" customHeight="1" x14ac:dyDescent="0.2">
      <c r="B1802" s="38"/>
      <c r="C1802" s="27"/>
      <c r="D1802" s="28"/>
      <c r="E1802" s="25"/>
      <c r="F1802" s="25"/>
      <c r="G1802" s="37"/>
      <c r="H1802" s="80" t="str">
        <f t="shared" si="28"/>
        <v/>
      </c>
      <c r="N1802" s="1" t="e">
        <f>IF(AND(B1795=#REF!,C1795=#REF!),LOOKUP(9.99999999999999E+307,$N$1:N1801)+1,"")</f>
        <v>#REF!</v>
      </c>
      <c r="AH1802" s="3"/>
    </row>
    <row r="1803" spans="2:34" ht="20.100000000000001" customHeight="1" x14ac:dyDescent="0.2">
      <c r="B1803" s="38"/>
      <c r="C1803" s="27"/>
      <c r="D1803" s="28"/>
      <c r="E1803" s="25"/>
      <c r="F1803" s="25"/>
      <c r="G1803" s="37"/>
      <c r="H1803" s="80" t="str">
        <f t="shared" si="28"/>
        <v/>
      </c>
      <c r="N1803" s="1" t="e">
        <f>IF(AND(B1796=#REF!,C1796=#REF!),LOOKUP(9.99999999999999E+307,$N$1:N1802)+1,"")</f>
        <v>#REF!</v>
      </c>
      <c r="AH1803" s="3"/>
    </row>
    <row r="1804" spans="2:34" ht="20.100000000000001" customHeight="1" x14ac:dyDescent="0.2">
      <c r="B1804" s="38"/>
      <c r="C1804" s="27"/>
      <c r="D1804" s="28"/>
      <c r="E1804" s="25"/>
      <c r="F1804" s="25"/>
      <c r="G1804" s="37"/>
      <c r="H1804" s="80" t="str">
        <f t="shared" si="28"/>
        <v/>
      </c>
      <c r="N1804" s="1" t="e">
        <f>IF(AND(B1797=#REF!,C1797=#REF!),LOOKUP(9.99999999999999E+307,$N$1:N1803)+1,"")</f>
        <v>#REF!</v>
      </c>
      <c r="AH1804" s="3"/>
    </row>
    <row r="1805" spans="2:34" ht="20.100000000000001" customHeight="1" x14ac:dyDescent="0.2">
      <c r="B1805" s="38"/>
      <c r="C1805" s="27"/>
      <c r="D1805" s="28"/>
      <c r="E1805" s="25"/>
      <c r="F1805" s="25"/>
      <c r="G1805" s="37"/>
      <c r="H1805" s="80" t="str">
        <f t="shared" si="28"/>
        <v/>
      </c>
      <c r="N1805" s="1" t="e">
        <f>IF(AND(B1798=#REF!,C1798=#REF!),LOOKUP(9.99999999999999E+307,$N$1:N1804)+1,"")</f>
        <v>#REF!</v>
      </c>
      <c r="AH1805" s="3"/>
    </row>
    <row r="1806" spans="2:34" ht="20.100000000000001" customHeight="1" x14ac:dyDescent="0.2">
      <c r="B1806" s="38"/>
      <c r="C1806" s="27"/>
      <c r="D1806" s="28"/>
      <c r="E1806" s="25"/>
      <c r="F1806" s="25"/>
      <c r="G1806" s="37"/>
      <c r="H1806" s="80" t="str">
        <f t="shared" si="28"/>
        <v/>
      </c>
      <c r="N1806" s="1" t="e">
        <f>IF(AND(B1799=#REF!,C1799=#REF!),LOOKUP(9.99999999999999E+307,$N$1:N1805)+1,"")</f>
        <v>#REF!</v>
      </c>
      <c r="AH1806" s="3"/>
    </row>
    <row r="1807" spans="2:34" ht="20.100000000000001" customHeight="1" x14ac:dyDescent="0.2">
      <c r="B1807" s="38"/>
      <c r="C1807" s="27"/>
      <c r="D1807" s="28"/>
      <c r="E1807" s="25"/>
      <c r="F1807" s="25"/>
      <c r="G1807" s="37"/>
      <c r="H1807" s="80" t="str">
        <f t="shared" si="28"/>
        <v/>
      </c>
      <c r="N1807" s="1" t="e">
        <f>IF(AND(B1800=#REF!,C1800=#REF!),LOOKUP(9.99999999999999E+307,$N$1:N1806)+1,"")</f>
        <v>#REF!</v>
      </c>
      <c r="AH1807" s="3"/>
    </row>
    <row r="1808" spans="2:34" ht="20.100000000000001" customHeight="1" x14ac:dyDescent="0.2">
      <c r="B1808" s="38"/>
      <c r="C1808" s="27"/>
      <c r="D1808" s="28"/>
      <c r="E1808" s="25"/>
      <c r="F1808" s="25"/>
      <c r="G1808" s="37"/>
      <c r="H1808" s="80" t="str">
        <f t="shared" si="28"/>
        <v/>
      </c>
      <c r="N1808" s="1" t="e">
        <f>IF(AND(B1801=#REF!,C1801=#REF!),LOOKUP(9.99999999999999E+307,$N$1:N1807)+1,"")</f>
        <v>#REF!</v>
      </c>
      <c r="AH1808" s="3"/>
    </row>
    <row r="1809" spans="2:34" ht="20.100000000000001" customHeight="1" x14ac:dyDescent="0.2">
      <c r="B1809" s="38"/>
      <c r="C1809" s="27"/>
      <c r="D1809" s="28"/>
      <c r="E1809" s="25"/>
      <c r="F1809" s="25"/>
      <c r="G1809" s="37"/>
      <c r="H1809" s="80" t="str">
        <f t="shared" si="28"/>
        <v/>
      </c>
      <c r="N1809" s="1" t="e">
        <f>IF(AND(B1802=#REF!,C1802=#REF!),LOOKUP(9.99999999999999E+307,$N$1:N1808)+1,"")</f>
        <v>#REF!</v>
      </c>
      <c r="AH1809" s="3"/>
    </row>
    <row r="1810" spans="2:34" ht="20.100000000000001" customHeight="1" x14ac:dyDescent="0.2">
      <c r="B1810" s="38"/>
      <c r="C1810" s="27"/>
      <c r="D1810" s="28"/>
      <c r="E1810" s="25"/>
      <c r="F1810" s="25"/>
      <c r="G1810" s="37"/>
      <c r="H1810" s="80" t="str">
        <f t="shared" si="28"/>
        <v/>
      </c>
      <c r="N1810" s="1" t="e">
        <f>IF(AND(B1803=#REF!,C1803=#REF!),LOOKUP(9.99999999999999E+307,$N$1:N1809)+1,"")</f>
        <v>#REF!</v>
      </c>
      <c r="AH1810" s="3"/>
    </row>
    <row r="1811" spans="2:34" ht="20.100000000000001" customHeight="1" x14ac:dyDescent="0.2">
      <c r="B1811" s="38"/>
      <c r="C1811" s="27"/>
      <c r="D1811" s="28"/>
      <c r="E1811" s="25"/>
      <c r="F1811" s="25"/>
      <c r="G1811" s="37"/>
      <c r="H1811" s="80" t="str">
        <f t="shared" si="28"/>
        <v/>
      </c>
      <c r="N1811" s="1" t="e">
        <f>IF(AND(B1804=#REF!,C1804=#REF!),LOOKUP(9.99999999999999E+307,$N$1:N1810)+1,"")</f>
        <v>#REF!</v>
      </c>
      <c r="AH1811" s="3"/>
    </row>
    <row r="1812" spans="2:34" ht="20.100000000000001" customHeight="1" x14ac:dyDescent="0.2">
      <c r="B1812" s="38"/>
      <c r="C1812" s="27"/>
      <c r="D1812" s="28"/>
      <c r="E1812" s="25"/>
      <c r="F1812" s="25"/>
      <c r="G1812" s="37"/>
      <c r="H1812" s="80" t="str">
        <f t="shared" si="28"/>
        <v/>
      </c>
      <c r="N1812" s="1" t="e">
        <f>IF(AND(B1805=#REF!,C1805=#REF!),LOOKUP(9.99999999999999E+307,$N$1:N1811)+1,"")</f>
        <v>#REF!</v>
      </c>
      <c r="AH1812" s="3"/>
    </row>
    <row r="1813" spans="2:34" ht="20.100000000000001" customHeight="1" x14ac:dyDescent="0.2">
      <c r="B1813" s="38"/>
      <c r="C1813" s="27"/>
      <c r="D1813" s="28"/>
      <c r="E1813" s="25"/>
      <c r="F1813" s="25"/>
      <c r="G1813" s="37"/>
      <c r="H1813" s="80" t="str">
        <f t="shared" si="28"/>
        <v/>
      </c>
      <c r="N1813" s="1" t="e">
        <f>IF(AND(B1806=#REF!,C1806=#REF!),LOOKUP(9.99999999999999E+307,$N$1:N1812)+1,"")</f>
        <v>#REF!</v>
      </c>
      <c r="AH1813" s="3"/>
    </row>
    <row r="1814" spans="2:34" ht="20.100000000000001" customHeight="1" x14ac:dyDescent="0.2">
      <c r="B1814" s="38"/>
      <c r="C1814" s="27"/>
      <c r="D1814" s="28"/>
      <c r="E1814" s="25"/>
      <c r="F1814" s="25"/>
      <c r="G1814" s="37"/>
      <c r="H1814" s="80" t="str">
        <f t="shared" si="28"/>
        <v/>
      </c>
      <c r="N1814" s="1" t="e">
        <f>IF(AND(B1807=#REF!,C1807=#REF!),LOOKUP(9.99999999999999E+307,$N$1:N1813)+1,"")</f>
        <v>#REF!</v>
      </c>
      <c r="AH1814" s="3"/>
    </row>
    <row r="1815" spans="2:34" ht="20.100000000000001" customHeight="1" x14ac:dyDescent="0.2">
      <c r="B1815" s="38"/>
      <c r="C1815" s="27"/>
      <c r="D1815" s="28"/>
      <c r="E1815" s="25"/>
      <c r="F1815" s="25"/>
      <c r="G1815" s="37"/>
      <c r="H1815" s="80" t="str">
        <f t="shared" si="28"/>
        <v/>
      </c>
      <c r="N1815" s="1" t="e">
        <f>IF(AND(B1808=#REF!,C1808=#REF!),LOOKUP(9.99999999999999E+307,$N$1:N1814)+1,"")</f>
        <v>#REF!</v>
      </c>
      <c r="AH1815" s="3"/>
    </row>
    <row r="1816" spans="2:34" ht="20.100000000000001" customHeight="1" x14ac:dyDescent="0.2">
      <c r="B1816" s="38"/>
      <c r="C1816" s="27"/>
      <c r="D1816" s="28"/>
      <c r="E1816" s="25"/>
      <c r="F1816" s="25"/>
      <c r="G1816" s="37"/>
      <c r="H1816" s="80" t="str">
        <f t="shared" si="28"/>
        <v/>
      </c>
      <c r="N1816" s="1" t="e">
        <f>IF(AND(B1809=#REF!,C1809=#REF!),LOOKUP(9.99999999999999E+307,$N$1:N1815)+1,"")</f>
        <v>#REF!</v>
      </c>
      <c r="AH1816" s="3"/>
    </row>
    <row r="1817" spans="2:34" ht="20.100000000000001" customHeight="1" x14ac:dyDescent="0.2">
      <c r="B1817" s="38"/>
      <c r="C1817" s="27"/>
      <c r="D1817" s="28"/>
      <c r="E1817" s="25"/>
      <c r="F1817" s="25"/>
      <c r="G1817" s="37"/>
      <c r="H1817" s="80" t="str">
        <f t="shared" si="28"/>
        <v/>
      </c>
      <c r="N1817" s="1" t="e">
        <f>IF(AND(B1810=#REF!,C1810=#REF!),LOOKUP(9.99999999999999E+307,$N$1:N1816)+1,"")</f>
        <v>#REF!</v>
      </c>
      <c r="AH1817" s="3"/>
    </row>
    <row r="1818" spans="2:34" ht="20.100000000000001" customHeight="1" x14ac:dyDescent="0.2">
      <c r="B1818" s="38"/>
      <c r="C1818" s="27"/>
      <c r="D1818" s="28"/>
      <c r="E1818" s="25"/>
      <c r="F1818" s="25"/>
      <c r="G1818" s="37"/>
      <c r="H1818" s="80" t="str">
        <f t="shared" si="28"/>
        <v/>
      </c>
      <c r="N1818" s="1" t="e">
        <f>IF(AND(B1811=#REF!,C1811=#REF!),LOOKUP(9.99999999999999E+307,$N$1:N1817)+1,"")</f>
        <v>#REF!</v>
      </c>
      <c r="AH1818" s="3"/>
    </row>
    <row r="1819" spans="2:34" ht="20.100000000000001" customHeight="1" x14ac:dyDescent="0.2">
      <c r="B1819" s="38"/>
      <c r="C1819" s="27"/>
      <c r="D1819" s="28"/>
      <c r="E1819" s="25"/>
      <c r="F1819" s="25"/>
      <c r="G1819" s="37"/>
      <c r="H1819" s="80" t="str">
        <f t="shared" si="28"/>
        <v/>
      </c>
      <c r="N1819" s="1" t="e">
        <f>IF(AND(B1812=#REF!,C1812=#REF!),LOOKUP(9.99999999999999E+307,$N$1:N1818)+1,"")</f>
        <v>#REF!</v>
      </c>
      <c r="AH1819" s="3"/>
    </row>
    <row r="1820" spans="2:34" ht="20.100000000000001" customHeight="1" x14ac:dyDescent="0.2">
      <c r="B1820" s="38"/>
      <c r="C1820" s="27"/>
      <c r="D1820" s="28"/>
      <c r="E1820" s="25"/>
      <c r="F1820" s="25"/>
      <c r="G1820" s="37"/>
      <c r="H1820" s="80" t="str">
        <f t="shared" si="28"/>
        <v/>
      </c>
      <c r="N1820" s="1" t="e">
        <f>IF(AND(B1813=#REF!,C1813=#REF!),LOOKUP(9.99999999999999E+307,$N$1:N1819)+1,"")</f>
        <v>#REF!</v>
      </c>
      <c r="AH1820" s="3"/>
    </row>
    <row r="1821" spans="2:34" ht="20.100000000000001" customHeight="1" x14ac:dyDescent="0.2">
      <c r="B1821" s="38"/>
      <c r="C1821" s="27"/>
      <c r="D1821" s="28"/>
      <c r="E1821" s="25"/>
      <c r="F1821" s="25"/>
      <c r="G1821" s="37"/>
      <c r="H1821" s="80" t="str">
        <f t="shared" si="28"/>
        <v/>
      </c>
      <c r="N1821" s="1" t="e">
        <f>IF(AND(B1814=#REF!,C1814=#REF!),LOOKUP(9.99999999999999E+307,$N$1:N1820)+1,"")</f>
        <v>#REF!</v>
      </c>
      <c r="AH1821" s="3"/>
    </row>
    <row r="1822" spans="2:34" ht="20.100000000000001" customHeight="1" x14ac:dyDescent="0.2">
      <c r="B1822" s="38"/>
      <c r="C1822" s="27"/>
      <c r="D1822" s="28"/>
      <c r="E1822" s="25"/>
      <c r="F1822" s="25"/>
      <c r="G1822" s="37"/>
      <c r="H1822" s="80" t="str">
        <f t="shared" si="28"/>
        <v/>
      </c>
      <c r="N1822" s="1" t="e">
        <f>IF(AND(B1815=#REF!,C1815=#REF!),LOOKUP(9.99999999999999E+307,$N$1:N1821)+1,"")</f>
        <v>#REF!</v>
      </c>
      <c r="AH1822" s="3"/>
    </row>
    <row r="1823" spans="2:34" ht="20.100000000000001" customHeight="1" x14ac:dyDescent="0.2">
      <c r="B1823" s="38"/>
      <c r="C1823" s="27"/>
      <c r="D1823" s="28"/>
      <c r="E1823" s="25"/>
      <c r="F1823" s="25"/>
      <c r="G1823" s="37"/>
      <c r="H1823" s="80" t="str">
        <f t="shared" si="28"/>
        <v/>
      </c>
      <c r="N1823" s="1" t="e">
        <f>IF(AND(B1816=#REF!,C1816=#REF!),LOOKUP(9.99999999999999E+307,$N$1:N1822)+1,"")</f>
        <v>#REF!</v>
      </c>
      <c r="AH1823" s="3"/>
    </row>
    <row r="1824" spans="2:34" ht="20.100000000000001" customHeight="1" x14ac:dyDescent="0.2">
      <c r="B1824" s="38"/>
      <c r="C1824" s="27"/>
      <c r="D1824" s="28"/>
      <c r="E1824" s="25"/>
      <c r="F1824" s="25"/>
      <c r="G1824" s="37"/>
      <c r="H1824" s="80" t="str">
        <f t="shared" si="28"/>
        <v/>
      </c>
      <c r="N1824" s="1" t="e">
        <f>IF(AND(B1817=#REF!,C1817=#REF!),LOOKUP(9.99999999999999E+307,$N$1:N1823)+1,"")</f>
        <v>#REF!</v>
      </c>
      <c r="AH1824" s="3"/>
    </row>
    <row r="1825" spans="2:34" ht="20.100000000000001" customHeight="1" x14ac:dyDescent="0.2">
      <c r="B1825" s="38"/>
      <c r="C1825" s="27"/>
      <c r="D1825" s="28"/>
      <c r="E1825" s="25"/>
      <c r="F1825" s="25"/>
      <c r="G1825" s="37"/>
      <c r="H1825" s="80" t="str">
        <f t="shared" si="28"/>
        <v/>
      </c>
      <c r="N1825" s="1" t="e">
        <f>IF(AND(B1818=#REF!,C1818=#REF!),LOOKUP(9.99999999999999E+307,$N$1:N1824)+1,"")</f>
        <v>#REF!</v>
      </c>
      <c r="AH1825" s="3"/>
    </row>
    <row r="1826" spans="2:34" ht="20.100000000000001" customHeight="1" x14ac:dyDescent="0.2">
      <c r="B1826" s="38"/>
      <c r="C1826" s="27"/>
      <c r="D1826" s="28"/>
      <c r="E1826" s="25"/>
      <c r="F1826" s="25"/>
      <c r="G1826" s="37"/>
      <c r="H1826" s="80" t="str">
        <f t="shared" si="28"/>
        <v/>
      </c>
      <c r="N1826" s="1" t="e">
        <f>IF(AND(B1819=#REF!,C1819=#REF!),LOOKUP(9.99999999999999E+307,$N$1:N1825)+1,"")</f>
        <v>#REF!</v>
      </c>
      <c r="AH1826" s="3"/>
    </row>
    <row r="1827" spans="2:34" ht="20.100000000000001" customHeight="1" x14ac:dyDescent="0.2">
      <c r="B1827" s="38"/>
      <c r="C1827" s="27"/>
      <c r="D1827" s="28"/>
      <c r="E1827" s="25"/>
      <c r="F1827" s="25"/>
      <c r="G1827" s="37"/>
      <c r="H1827" s="80" t="str">
        <f t="shared" si="28"/>
        <v/>
      </c>
      <c r="N1827" s="1" t="e">
        <f>IF(AND(B1820=#REF!,C1820=#REF!),LOOKUP(9.99999999999999E+307,$N$1:N1826)+1,"")</f>
        <v>#REF!</v>
      </c>
      <c r="AH1827" s="3"/>
    </row>
    <row r="1828" spans="2:34" ht="20.100000000000001" customHeight="1" x14ac:dyDescent="0.2">
      <c r="B1828" s="38"/>
      <c r="C1828" s="27"/>
      <c r="D1828" s="28"/>
      <c r="E1828" s="25"/>
      <c r="F1828" s="25"/>
      <c r="G1828" s="37"/>
      <c r="H1828" s="80" t="str">
        <f t="shared" si="28"/>
        <v/>
      </c>
      <c r="N1828" s="1" t="e">
        <f>IF(AND(B1821=#REF!,C1821=#REF!),LOOKUP(9.99999999999999E+307,$N$1:N1827)+1,"")</f>
        <v>#REF!</v>
      </c>
      <c r="AH1828" s="3"/>
    </row>
    <row r="1829" spans="2:34" ht="20.100000000000001" customHeight="1" x14ac:dyDescent="0.2">
      <c r="B1829" s="38"/>
      <c r="C1829" s="27"/>
      <c r="D1829" s="28"/>
      <c r="E1829" s="25"/>
      <c r="F1829" s="25"/>
      <c r="G1829" s="37"/>
      <c r="H1829" s="80" t="str">
        <f t="shared" si="28"/>
        <v/>
      </c>
      <c r="N1829" s="1" t="e">
        <f>IF(AND(B1822=#REF!,C1822=#REF!),LOOKUP(9.99999999999999E+307,$N$1:N1828)+1,"")</f>
        <v>#REF!</v>
      </c>
      <c r="AH1829" s="3"/>
    </row>
    <row r="1830" spans="2:34" ht="20.100000000000001" customHeight="1" x14ac:dyDescent="0.2">
      <c r="B1830" s="38"/>
      <c r="C1830" s="27"/>
      <c r="D1830" s="28"/>
      <c r="E1830" s="25"/>
      <c r="F1830" s="25"/>
      <c r="G1830" s="37"/>
      <c r="H1830" s="80" t="str">
        <f t="shared" si="28"/>
        <v/>
      </c>
      <c r="N1830" s="1" t="e">
        <f>IF(AND(B1823=#REF!,C1823=#REF!),LOOKUP(9.99999999999999E+307,$N$1:N1829)+1,"")</f>
        <v>#REF!</v>
      </c>
      <c r="AH1830" s="3"/>
    </row>
    <row r="1831" spans="2:34" ht="20.100000000000001" customHeight="1" x14ac:dyDescent="0.2">
      <c r="B1831" s="38"/>
      <c r="C1831" s="27"/>
      <c r="D1831" s="28"/>
      <c r="E1831" s="25"/>
      <c r="F1831" s="25"/>
      <c r="G1831" s="37"/>
      <c r="H1831" s="80" t="str">
        <f t="shared" si="28"/>
        <v/>
      </c>
      <c r="N1831" s="1" t="e">
        <f>IF(AND(B1824=#REF!,C1824=#REF!),LOOKUP(9.99999999999999E+307,$N$1:N1830)+1,"")</f>
        <v>#REF!</v>
      </c>
      <c r="AH1831" s="3"/>
    </row>
    <row r="1832" spans="2:34" ht="20.100000000000001" customHeight="1" x14ac:dyDescent="0.2">
      <c r="B1832" s="38"/>
      <c r="C1832" s="27"/>
      <c r="D1832" s="28"/>
      <c r="E1832" s="25"/>
      <c r="F1832" s="25"/>
      <c r="G1832" s="37"/>
      <c r="H1832" s="80" t="str">
        <f t="shared" si="28"/>
        <v/>
      </c>
      <c r="N1832" s="1" t="e">
        <f>IF(AND(B1825=#REF!,C1825=#REF!),LOOKUP(9.99999999999999E+307,$N$1:N1831)+1,"")</f>
        <v>#REF!</v>
      </c>
      <c r="AH1832" s="3"/>
    </row>
    <row r="1833" spans="2:34" ht="20.100000000000001" customHeight="1" x14ac:dyDescent="0.2">
      <c r="B1833" s="38"/>
      <c r="C1833" s="27"/>
      <c r="D1833" s="28"/>
      <c r="E1833" s="25"/>
      <c r="F1833" s="25"/>
      <c r="G1833" s="37"/>
      <c r="H1833" s="80" t="str">
        <f t="shared" si="28"/>
        <v/>
      </c>
      <c r="N1833" s="1" t="e">
        <f>IF(AND(B1826=#REF!,C1826=#REF!),LOOKUP(9.99999999999999E+307,$N$1:N1832)+1,"")</f>
        <v>#REF!</v>
      </c>
      <c r="AH1833" s="3"/>
    </row>
    <row r="1834" spans="2:34" ht="20.100000000000001" customHeight="1" x14ac:dyDescent="0.2">
      <c r="B1834" s="38"/>
      <c r="C1834" s="27"/>
      <c r="D1834" s="28"/>
      <c r="E1834" s="25"/>
      <c r="F1834" s="25"/>
      <c r="G1834" s="37"/>
      <c r="H1834" s="80" t="str">
        <f t="shared" si="28"/>
        <v/>
      </c>
      <c r="N1834" s="1" t="e">
        <f>IF(AND(B1827=#REF!,C1827=#REF!),LOOKUP(9.99999999999999E+307,$N$1:N1833)+1,"")</f>
        <v>#REF!</v>
      </c>
      <c r="AH1834" s="3"/>
    </row>
    <row r="1835" spans="2:34" ht="20.100000000000001" customHeight="1" x14ac:dyDescent="0.2">
      <c r="B1835" s="38"/>
      <c r="C1835" s="27"/>
      <c r="D1835" s="28"/>
      <c r="E1835" s="25"/>
      <c r="F1835" s="25"/>
      <c r="G1835" s="37"/>
      <c r="H1835" s="80" t="str">
        <f t="shared" si="28"/>
        <v/>
      </c>
      <c r="N1835" s="1" t="e">
        <f>IF(AND(B1828=#REF!,C1828=#REF!),LOOKUP(9.99999999999999E+307,$N$1:N1834)+1,"")</f>
        <v>#REF!</v>
      </c>
      <c r="AH1835" s="3"/>
    </row>
    <row r="1836" spans="2:34" ht="20.100000000000001" customHeight="1" x14ac:dyDescent="0.2">
      <c r="B1836" s="38"/>
      <c r="C1836" s="27"/>
      <c r="D1836" s="28"/>
      <c r="E1836" s="25"/>
      <c r="F1836" s="25"/>
      <c r="G1836" s="37"/>
      <c r="H1836" s="80" t="str">
        <f t="shared" si="28"/>
        <v/>
      </c>
      <c r="N1836" s="1" t="e">
        <f>IF(AND(B1829=#REF!,C1829=#REF!),LOOKUP(9.99999999999999E+307,$N$1:N1835)+1,"")</f>
        <v>#REF!</v>
      </c>
      <c r="AH1836" s="3"/>
    </row>
    <row r="1837" spans="2:34" ht="20.100000000000001" customHeight="1" x14ac:dyDescent="0.2">
      <c r="B1837" s="38"/>
      <c r="C1837" s="27"/>
      <c r="D1837" s="28"/>
      <c r="E1837" s="25"/>
      <c r="F1837" s="25"/>
      <c r="G1837" s="37"/>
      <c r="H1837" s="80" t="str">
        <f t="shared" si="28"/>
        <v/>
      </c>
      <c r="N1837" s="1" t="e">
        <f>IF(AND(B1830=#REF!,C1830=#REF!),LOOKUP(9.99999999999999E+307,$N$1:N1836)+1,"")</f>
        <v>#REF!</v>
      </c>
      <c r="AH1837" s="3"/>
    </row>
    <row r="1838" spans="2:34" ht="20.100000000000001" customHeight="1" x14ac:dyDescent="0.2">
      <c r="B1838" s="38"/>
      <c r="C1838" s="27"/>
      <c r="D1838" s="28"/>
      <c r="E1838" s="25"/>
      <c r="F1838" s="25"/>
      <c r="G1838" s="37"/>
      <c r="H1838" s="80" t="str">
        <f t="shared" si="28"/>
        <v/>
      </c>
      <c r="N1838" s="1" t="e">
        <f>IF(AND(B1831=#REF!,C1831=#REF!),LOOKUP(9.99999999999999E+307,$N$1:N1837)+1,"")</f>
        <v>#REF!</v>
      </c>
      <c r="AH1838" s="3"/>
    </row>
    <row r="1839" spans="2:34" ht="20.100000000000001" customHeight="1" x14ac:dyDescent="0.2">
      <c r="B1839" s="38"/>
      <c r="C1839" s="27"/>
      <c r="D1839" s="28"/>
      <c r="E1839" s="25"/>
      <c r="F1839" s="25"/>
      <c r="G1839" s="37"/>
      <c r="H1839" s="80" t="str">
        <f t="shared" si="28"/>
        <v/>
      </c>
      <c r="N1839" s="1" t="e">
        <f>IF(AND(B1832=#REF!,C1832=#REF!),LOOKUP(9.99999999999999E+307,$N$1:N1838)+1,"")</f>
        <v>#REF!</v>
      </c>
      <c r="AH1839" s="3"/>
    </row>
    <row r="1840" spans="2:34" ht="20.100000000000001" customHeight="1" x14ac:dyDescent="0.2">
      <c r="B1840" s="38"/>
      <c r="C1840" s="27"/>
      <c r="D1840" s="28"/>
      <c r="E1840" s="25"/>
      <c r="F1840" s="25"/>
      <c r="G1840" s="37"/>
      <c r="H1840" s="80" t="str">
        <f t="shared" si="28"/>
        <v/>
      </c>
      <c r="N1840" s="1" t="e">
        <f>IF(AND(B1833=#REF!,C1833=#REF!),LOOKUP(9.99999999999999E+307,$N$1:N1839)+1,"")</f>
        <v>#REF!</v>
      </c>
      <c r="AH1840" s="3"/>
    </row>
    <row r="1841" spans="2:34" ht="20.100000000000001" customHeight="1" x14ac:dyDescent="0.2">
      <c r="B1841" s="38"/>
      <c r="C1841" s="27"/>
      <c r="D1841" s="28"/>
      <c r="E1841" s="25"/>
      <c r="F1841" s="25"/>
      <c r="G1841" s="37"/>
      <c r="H1841" s="80" t="str">
        <f t="shared" si="28"/>
        <v/>
      </c>
      <c r="N1841" s="1" t="e">
        <f>IF(AND(B1834=#REF!,C1834=#REF!),LOOKUP(9.99999999999999E+307,$N$1:N1840)+1,"")</f>
        <v>#REF!</v>
      </c>
      <c r="AH1841" s="3"/>
    </row>
    <row r="1842" spans="2:34" ht="20.100000000000001" customHeight="1" x14ac:dyDescent="0.2">
      <c r="B1842" s="38"/>
      <c r="C1842" s="27"/>
      <c r="D1842" s="28"/>
      <c r="E1842" s="25"/>
      <c r="F1842" s="25"/>
      <c r="G1842" s="37"/>
      <c r="H1842" s="80" t="str">
        <f t="shared" si="28"/>
        <v/>
      </c>
      <c r="N1842" s="1" t="e">
        <f>IF(AND(B1835=#REF!,C1835=#REF!),LOOKUP(9.99999999999999E+307,$N$1:N1841)+1,"")</f>
        <v>#REF!</v>
      </c>
      <c r="AH1842" s="3"/>
    </row>
    <row r="1843" spans="2:34" ht="20.100000000000001" customHeight="1" x14ac:dyDescent="0.2">
      <c r="B1843" s="38"/>
      <c r="C1843" s="27"/>
      <c r="D1843" s="28"/>
      <c r="E1843" s="25"/>
      <c r="F1843" s="25"/>
      <c r="G1843" s="37"/>
      <c r="H1843" s="80" t="str">
        <f t="shared" si="28"/>
        <v/>
      </c>
      <c r="N1843" s="1" t="e">
        <f>IF(AND(B1836=#REF!,C1836=#REF!),LOOKUP(9.99999999999999E+307,$N$1:N1842)+1,"")</f>
        <v>#REF!</v>
      </c>
      <c r="AH1843" s="3"/>
    </row>
    <row r="1844" spans="2:34" ht="20.100000000000001" customHeight="1" x14ac:dyDescent="0.2">
      <c r="B1844" s="38"/>
      <c r="C1844" s="27"/>
      <c r="D1844" s="28"/>
      <c r="E1844" s="25"/>
      <c r="F1844" s="25"/>
      <c r="G1844" s="37"/>
      <c r="H1844" s="80" t="str">
        <f t="shared" si="28"/>
        <v/>
      </c>
      <c r="N1844" s="1" t="e">
        <f>IF(AND(B1837=#REF!,C1837=#REF!),LOOKUP(9.99999999999999E+307,$N$1:N1843)+1,"")</f>
        <v>#REF!</v>
      </c>
      <c r="AH1844" s="3"/>
    </row>
    <row r="1845" spans="2:34" ht="20.100000000000001" customHeight="1" x14ac:dyDescent="0.2">
      <c r="B1845" s="38"/>
      <c r="C1845" s="27"/>
      <c r="D1845" s="28"/>
      <c r="E1845" s="25"/>
      <c r="F1845" s="25"/>
      <c r="G1845" s="37"/>
      <c r="H1845" s="80" t="str">
        <f t="shared" si="28"/>
        <v/>
      </c>
      <c r="N1845" s="1" t="e">
        <f>IF(AND(B1838=#REF!,C1838=#REF!),LOOKUP(9.99999999999999E+307,$N$1:N1844)+1,"")</f>
        <v>#REF!</v>
      </c>
      <c r="AH1845" s="3"/>
    </row>
    <row r="1846" spans="2:34" ht="20.100000000000001" customHeight="1" x14ac:dyDescent="0.2">
      <c r="B1846" s="38"/>
      <c r="C1846" s="27"/>
      <c r="D1846" s="28"/>
      <c r="E1846" s="25"/>
      <c r="F1846" s="25"/>
      <c r="G1846" s="37"/>
      <c r="H1846" s="80" t="str">
        <f t="shared" si="28"/>
        <v/>
      </c>
      <c r="N1846" s="1" t="e">
        <f>IF(AND(B1839=#REF!,C1839=#REF!),LOOKUP(9.99999999999999E+307,$N$1:N1845)+1,"")</f>
        <v>#REF!</v>
      </c>
      <c r="AH1846" s="3"/>
    </row>
    <row r="1847" spans="2:34" ht="20.100000000000001" customHeight="1" x14ac:dyDescent="0.2">
      <c r="B1847" s="38"/>
      <c r="C1847" s="27"/>
      <c r="D1847" s="28"/>
      <c r="E1847" s="25"/>
      <c r="F1847" s="25"/>
      <c r="G1847" s="37"/>
      <c r="H1847" s="80" t="str">
        <f t="shared" si="28"/>
        <v/>
      </c>
      <c r="N1847" s="1" t="e">
        <f>IF(AND(B1840=#REF!,C1840=#REF!),LOOKUP(9.99999999999999E+307,$N$1:N1846)+1,"")</f>
        <v>#REF!</v>
      </c>
      <c r="AH1847" s="3"/>
    </row>
    <row r="1848" spans="2:34" ht="20.100000000000001" customHeight="1" x14ac:dyDescent="0.2">
      <c r="B1848" s="38"/>
      <c r="C1848" s="27"/>
      <c r="D1848" s="28"/>
      <c r="E1848" s="25"/>
      <c r="F1848" s="25"/>
      <c r="G1848" s="37"/>
      <c r="H1848" s="80" t="str">
        <f t="shared" si="28"/>
        <v/>
      </c>
      <c r="N1848" s="1" t="e">
        <f>IF(AND(B1841=#REF!,C1841=#REF!),LOOKUP(9.99999999999999E+307,$N$1:N1847)+1,"")</f>
        <v>#REF!</v>
      </c>
      <c r="AH1848" s="3"/>
    </row>
    <row r="1849" spans="2:34" ht="20.100000000000001" customHeight="1" x14ac:dyDescent="0.2">
      <c r="B1849" s="38"/>
      <c r="C1849" s="27"/>
      <c r="D1849" s="28"/>
      <c r="E1849" s="25"/>
      <c r="F1849" s="25"/>
      <c r="G1849" s="37"/>
      <c r="H1849" s="80" t="str">
        <f t="shared" si="28"/>
        <v/>
      </c>
      <c r="N1849" s="1" t="e">
        <f>IF(AND(B1842=#REF!,C1842=#REF!),LOOKUP(9.99999999999999E+307,$N$1:N1848)+1,"")</f>
        <v>#REF!</v>
      </c>
      <c r="AH1849" s="3"/>
    </row>
    <row r="1850" spans="2:34" ht="20.100000000000001" customHeight="1" x14ac:dyDescent="0.2">
      <c r="B1850" s="38"/>
      <c r="C1850" s="27"/>
      <c r="D1850" s="28"/>
      <c r="E1850" s="25"/>
      <c r="F1850" s="25"/>
      <c r="G1850" s="37"/>
      <c r="H1850" s="80" t="str">
        <f t="shared" si="28"/>
        <v/>
      </c>
      <c r="N1850" s="1" t="e">
        <f>IF(AND(B1843=#REF!,C1843=#REF!),LOOKUP(9.99999999999999E+307,$N$1:N1849)+1,"")</f>
        <v>#REF!</v>
      </c>
      <c r="AH1850" s="3"/>
    </row>
    <row r="1851" spans="2:34" ht="20.100000000000001" customHeight="1" x14ac:dyDescent="0.2">
      <c r="B1851" s="38"/>
      <c r="C1851" s="27"/>
      <c r="D1851" s="28"/>
      <c r="E1851" s="25"/>
      <c r="F1851" s="25"/>
      <c r="G1851" s="37"/>
      <c r="H1851" s="80" t="str">
        <f t="shared" si="28"/>
        <v/>
      </c>
      <c r="N1851" s="1" t="e">
        <f>IF(AND(B1844=#REF!,C1844=#REF!),LOOKUP(9.99999999999999E+307,$N$1:N1850)+1,"")</f>
        <v>#REF!</v>
      </c>
      <c r="AH1851" s="3"/>
    </row>
    <row r="1852" spans="2:34" ht="20.100000000000001" customHeight="1" x14ac:dyDescent="0.2">
      <c r="B1852" s="38"/>
      <c r="C1852" s="27"/>
      <c r="D1852" s="28"/>
      <c r="E1852" s="25"/>
      <c r="F1852" s="25"/>
      <c r="G1852" s="37"/>
      <c r="H1852" s="80" t="str">
        <f t="shared" si="28"/>
        <v/>
      </c>
      <c r="N1852" s="1" t="e">
        <f>IF(AND(B1845=#REF!,C1845=#REF!),LOOKUP(9.99999999999999E+307,$N$1:N1851)+1,"")</f>
        <v>#REF!</v>
      </c>
      <c r="AH1852" s="3"/>
    </row>
    <row r="1853" spans="2:34" ht="20.100000000000001" customHeight="1" x14ac:dyDescent="0.2">
      <c r="B1853" s="38"/>
      <c r="C1853" s="27"/>
      <c r="D1853" s="28"/>
      <c r="E1853" s="25"/>
      <c r="F1853" s="25"/>
      <c r="G1853" s="37"/>
      <c r="H1853" s="80" t="str">
        <f t="shared" si="28"/>
        <v/>
      </c>
      <c r="N1853" s="1" t="e">
        <f>IF(AND(B1846=#REF!,C1846=#REF!),LOOKUP(9.99999999999999E+307,$N$1:N1852)+1,"")</f>
        <v>#REF!</v>
      </c>
      <c r="AH1853" s="3"/>
    </row>
    <row r="1854" spans="2:34" ht="20.100000000000001" customHeight="1" x14ac:dyDescent="0.2">
      <c r="B1854" s="38"/>
      <c r="C1854" s="27"/>
      <c r="D1854" s="28"/>
      <c r="E1854" s="25"/>
      <c r="F1854" s="25"/>
      <c r="G1854" s="37"/>
      <c r="H1854" s="80" t="str">
        <f t="shared" si="28"/>
        <v/>
      </c>
      <c r="N1854" s="1" t="e">
        <f>IF(AND(B1847=#REF!,C1847=#REF!),LOOKUP(9.99999999999999E+307,$N$1:N1853)+1,"")</f>
        <v>#REF!</v>
      </c>
      <c r="AH1854" s="3"/>
    </row>
    <row r="1855" spans="2:34" ht="20.100000000000001" customHeight="1" x14ac:dyDescent="0.2">
      <c r="B1855" s="38"/>
      <c r="C1855" s="27"/>
      <c r="D1855" s="28"/>
      <c r="E1855" s="25"/>
      <c r="F1855" s="25"/>
      <c r="G1855" s="37"/>
      <c r="H1855" s="80" t="str">
        <f t="shared" si="28"/>
        <v/>
      </c>
      <c r="N1855" s="1" t="e">
        <f>IF(AND(B1848=#REF!,C1848=#REF!),LOOKUP(9.99999999999999E+307,$N$1:N1854)+1,"")</f>
        <v>#REF!</v>
      </c>
      <c r="AH1855" s="3"/>
    </row>
    <row r="1856" spans="2:34" ht="20.100000000000001" customHeight="1" x14ac:dyDescent="0.2">
      <c r="B1856" s="38"/>
      <c r="C1856" s="27"/>
      <c r="D1856" s="28"/>
      <c r="E1856" s="25"/>
      <c r="F1856" s="25"/>
      <c r="G1856" s="37"/>
      <c r="H1856" s="80" t="str">
        <f t="shared" si="28"/>
        <v/>
      </c>
      <c r="N1856" s="1" t="e">
        <f>IF(AND(B1849=#REF!,C1849=#REF!),LOOKUP(9.99999999999999E+307,$N$1:N1855)+1,"")</f>
        <v>#REF!</v>
      </c>
      <c r="AH1856" s="3"/>
    </row>
    <row r="1857" spans="2:34" ht="20.100000000000001" customHeight="1" x14ac:dyDescent="0.2">
      <c r="B1857" s="38"/>
      <c r="C1857" s="27"/>
      <c r="D1857" s="28"/>
      <c r="E1857" s="25"/>
      <c r="F1857" s="25"/>
      <c r="G1857" s="37"/>
      <c r="H1857" s="80" t="str">
        <f t="shared" si="28"/>
        <v/>
      </c>
      <c r="N1857" s="1" t="e">
        <f>IF(AND(B1850=#REF!,C1850=#REF!),LOOKUP(9.99999999999999E+307,$N$1:N1856)+1,"")</f>
        <v>#REF!</v>
      </c>
      <c r="AH1857" s="3"/>
    </row>
    <row r="1858" spans="2:34" ht="20.100000000000001" customHeight="1" x14ac:dyDescent="0.2">
      <c r="B1858" s="38"/>
      <c r="C1858" s="27"/>
      <c r="D1858" s="28"/>
      <c r="E1858" s="25"/>
      <c r="F1858" s="25"/>
      <c r="G1858" s="37"/>
      <c r="H1858" s="80" t="str">
        <f t="shared" si="28"/>
        <v/>
      </c>
      <c r="N1858" s="1" t="e">
        <f>IF(AND(B1851=#REF!,C1851=#REF!),LOOKUP(9.99999999999999E+307,$N$1:N1857)+1,"")</f>
        <v>#REF!</v>
      </c>
      <c r="AH1858" s="3"/>
    </row>
    <row r="1859" spans="2:34" ht="20.100000000000001" customHeight="1" x14ac:dyDescent="0.2">
      <c r="B1859" s="38"/>
      <c r="C1859" s="27"/>
      <c r="D1859" s="28"/>
      <c r="E1859" s="25"/>
      <c r="F1859" s="25"/>
      <c r="G1859" s="37"/>
      <c r="H1859" s="80" t="str">
        <f t="shared" si="28"/>
        <v/>
      </c>
      <c r="N1859" s="1" t="e">
        <f>IF(AND(B1852=#REF!,C1852=#REF!),LOOKUP(9.99999999999999E+307,$N$1:N1858)+1,"")</f>
        <v>#REF!</v>
      </c>
      <c r="AH1859" s="3"/>
    </row>
    <row r="1860" spans="2:34" ht="20.100000000000001" customHeight="1" x14ac:dyDescent="0.2">
      <c r="B1860" s="38"/>
      <c r="C1860" s="27"/>
      <c r="D1860" s="28"/>
      <c r="E1860" s="25"/>
      <c r="F1860" s="25"/>
      <c r="G1860" s="37"/>
      <c r="H1860" s="80" t="str">
        <f t="shared" ref="H1860:H1923" si="29">IF(E1860="","",IF(E1860="เด็กชาย","M",IF(E1860="นาย","M","W")))</f>
        <v/>
      </c>
      <c r="N1860" s="1" t="e">
        <f>IF(AND(B1853=#REF!,C1853=#REF!),LOOKUP(9.99999999999999E+307,$N$1:N1859)+1,"")</f>
        <v>#REF!</v>
      </c>
      <c r="AH1860" s="3"/>
    </row>
    <row r="1861" spans="2:34" ht="20.100000000000001" customHeight="1" x14ac:dyDescent="0.2">
      <c r="B1861" s="38"/>
      <c r="C1861" s="27"/>
      <c r="D1861" s="28"/>
      <c r="E1861" s="25"/>
      <c r="F1861" s="25"/>
      <c r="G1861" s="37"/>
      <c r="H1861" s="80" t="str">
        <f t="shared" si="29"/>
        <v/>
      </c>
      <c r="N1861" s="1" t="e">
        <f>IF(AND(B1854=#REF!,C1854=#REF!),LOOKUP(9.99999999999999E+307,$N$1:N1860)+1,"")</f>
        <v>#REF!</v>
      </c>
      <c r="AH1861" s="3"/>
    </row>
    <row r="1862" spans="2:34" ht="20.100000000000001" customHeight="1" x14ac:dyDescent="0.2">
      <c r="B1862" s="38"/>
      <c r="C1862" s="27"/>
      <c r="D1862" s="28"/>
      <c r="E1862" s="25"/>
      <c r="F1862" s="25"/>
      <c r="G1862" s="37"/>
      <c r="H1862" s="80" t="str">
        <f t="shared" si="29"/>
        <v/>
      </c>
      <c r="N1862" s="1" t="e">
        <f>IF(AND(B1855=#REF!,C1855=#REF!),LOOKUP(9.99999999999999E+307,$N$1:N1861)+1,"")</f>
        <v>#REF!</v>
      </c>
      <c r="AH1862" s="3"/>
    </row>
    <row r="1863" spans="2:34" ht="20.100000000000001" customHeight="1" x14ac:dyDescent="0.2">
      <c r="B1863" s="38"/>
      <c r="C1863" s="27"/>
      <c r="D1863" s="28"/>
      <c r="E1863" s="25"/>
      <c r="F1863" s="25"/>
      <c r="G1863" s="37"/>
      <c r="H1863" s="80" t="str">
        <f t="shared" si="29"/>
        <v/>
      </c>
      <c r="N1863" s="1" t="e">
        <f>IF(AND(B1856=#REF!,C1856=#REF!),LOOKUP(9.99999999999999E+307,$N$1:N1862)+1,"")</f>
        <v>#REF!</v>
      </c>
      <c r="AH1863" s="3"/>
    </row>
    <row r="1864" spans="2:34" ht="20.100000000000001" customHeight="1" x14ac:dyDescent="0.2">
      <c r="B1864" s="38"/>
      <c r="C1864" s="27"/>
      <c r="D1864" s="28"/>
      <c r="E1864" s="25"/>
      <c r="F1864" s="25"/>
      <c r="G1864" s="37"/>
      <c r="H1864" s="80" t="str">
        <f t="shared" si="29"/>
        <v/>
      </c>
      <c r="N1864" s="1" t="e">
        <f>IF(AND(B1857=#REF!,C1857=#REF!),LOOKUP(9.99999999999999E+307,$N$1:N1863)+1,"")</f>
        <v>#REF!</v>
      </c>
      <c r="AH1864" s="3"/>
    </row>
    <row r="1865" spans="2:34" ht="20.100000000000001" customHeight="1" x14ac:dyDescent="0.2">
      <c r="B1865" s="38"/>
      <c r="C1865" s="27"/>
      <c r="D1865" s="28"/>
      <c r="E1865" s="25"/>
      <c r="F1865" s="25"/>
      <c r="G1865" s="37"/>
      <c r="H1865" s="80" t="str">
        <f t="shared" si="29"/>
        <v/>
      </c>
      <c r="N1865" s="1" t="e">
        <f>IF(AND(B1858=#REF!,C1858=#REF!),LOOKUP(9.99999999999999E+307,$N$1:N1864)+1,"")</f>
        <v>#REF!</v>
      </c>
      <c r="AH1865" s="3"/>
    </row>
    <row r="1866" spans="2:34" ht="20.100000000000001" customHeight="1" x14ac:dyDescent="0.2">
      <c r="B1866" s="38"/>
      <c r="C1866" s="27"/>
      <c r="D1866" s="28"/>
      <c r="E1866" s="25"/>
      <c r="F1866" s="25"/>
      <c r="G1866" s="37"/>
      <c r="H1866" s="80" t="str">
        <f t="shared" si="29"/>
        <v/>
      </c>
      <c r="N1866" s="1" t="e">
        <f>IF(AND(B1859=#REF!,C1859=#REF!),LOOKUP(9.99999999999999E+307,$N$1:N1865)+1,"")</f>
        <v>#REF!</v>
      </c>
      <c r="AH1866" s="3"/>
    </row>
    <row r="1867" spans="2:34" ht="20.100000000000001" customHeight="1" x14ac:dyDescent="0.2">
      <c r="B1867" s="38"/>
      <c r="C1867" s="27"/>
      <c r="D1867" s="28"/>
      <c r="E1867" s="25"/>
      <c r="F1867" s="25"/>
      <c r="G1867" s="37"/>
      <c r="H1867" s="80" t="str">
        <f t="shared" si="29"/>
        <v/>
      </c>
      <c r="N1867" s="1" t="e">
        <f>IF(AND(B1860=#REF!,C1860=#REF!),LOOKUP(9.99999999999999E+307,$N$1:N1866)+1,"")</f>
        <v>#REF!</v>
      </c>
      <c r="AH1867" s="3"/>
    </row>
    <row r="1868" spans="2:34" ht="20.100000000000001" customHeight="1" x14ac:dyDescent="0.2">
      <c r="B1868" s="38"/>
      <c r="C1868" s="27"/>
      <c r="D1868" s="28"/>
      <c r="E1868" s="25"/>
      <c r="F1868" s="25"/>
      <c r="G1868" s="37"/>
      <c r="H1868" s="80" t="str">
        <f t="shared" si="29"/>
        <v/>
      </c>
      <c r="N1868" s="1" t="e">
        <f>IF(AND(B1861=#REF!,C1861=#REF!),LOOKUP(9.99999999999999E+307,$N$1:N1867)+1,"")</f>
        <v>#REF!</v>
      </c>
      <c r="AH1868" s="3"/>
    </row>
    <row r="1869" spans="2:34" ht="20.100000000000001" customHeight="1" x14ac:dyDescent="0.2">
      <c r="B1869" s="38"/>
      <c r="C1869" s="27"/>
      <c r="D1869" s="28"/>
      <c r="E1869" s="25"/>
      <c r="F1869" s="25"/>
      <c r="G1869" s="37"/>
      <c r="H1869" s="80" t="str">
        <f t="shared" si="29"/>
        <v/>
      </c>
      <c r="N1869" s="1" t="e">
        <f>IF(AND(B1862=#REF!,C1862=#REF!),LOOKUP(9.99999999999999E+307,$N$1:N1868)+1,"")</f>
        <v>#REF!</v>
      </c>
      <c r="AH1869" s="3"/>
    </row>
    <row r="1870" spans="2:34" ht="20.100000000000001" customHeight="1" x14ac:dyDescent="0.2">
      <c r="B1870" s="38"/>
      <c r="C1870" s="27"/>
      <c r="D1870" s="28"/>
      <c r="E1870" s="25"/>
      <c r="F1870" s="25"/>
      <c r="G1870" s="37"/>
      <c r="H1870" s="80" t="str">
        <f t="shared" si="29"/>
        <v/>
      </c>
      <c r="N1870" s="1" t="e">
        <f>IF(AND(B1863=#REF!,C1863=#REF!),LOOKUP(9.99999999999999E+307,$N$1:N1869)+1,"")</f>
        <v>#REF!</v>
      </c>
      <c r="AH1870" s="3"/>
    </row>
    <row r="1871" spans="2:34" ht="20.100000000000001" customHeight="1" x14ac:dyDescent="0.2">
      <c r="B1871" s="38"/>
      <c r="C1871" s="27"/>
      <c r="D1871" s="28"/>
      <c r="E1871" s="25"/>
      <c r="F1871" s="25"/>
      <c r="G1871" s="37"/>
      <c r="H1871" s="80" t="str">
        <f t="shared" si="29"/>
        <v/>
      </c>
      <c r="N1871" s="1" t="e">
        <f>IF(AND(B1864=#REF!,C1864=#REF!),LOOKUP(9.99999999999999E+307,$N$1:N1870)+1,"")</f>
        <v>#REF!</v>
      </c>
      <c r="AH1871" s="3"/>
    </row>
    <row r="1872" spans="2:34" ht="20.100000000000001" customHeight="1" x14ac:dyDescent="0.2">
      <c r="B1872" s="38"/>
      <c r="C1872" s="27"/>
      <c r="D1872" s="28"/>
      <c r="E1872" s="25"/>
      <c r="F1872" s="25"/>
      <c r="G1872" s="37"/>
      <c r="H1872" s="80" t="str">
        <f t="shared" si="29"/>
        <v/>
      </c>
      <c r="N1872" s="1" t="e">
        <f>IF(AND(B1865=#REF!,C1865=#REF!),LOOKUP(9.99999999999999E+307,$N$1:N1871)+1,"")</f>
        <v>#REF!</v>
      </c>
      <c r="AH1872" s="3"/>
    </row>
    <row r="1873" spans="2:34" ht="20.100000000000001" customHeight="1" x14ac:dyDescent="0.2">
      <c r="B1873" s="38"/>
      <c r="C1873" s="27"/>
      <c r="D1873" s="28"/>
      <c r="E1873" s="25"/>
      <c r="F1873" s="25"/>
      <c r="G1873" s="37"/>
      <c r="H1873" s="80" t="str">
        <f t="shared" si="29"/>
        <v/>
      </c>
      <c r="N1873" s="1" t="e">
        <f>IF(AND(B1866=#REF!,C1866=#REF!),LOOKUP(9.99999999999999E+307,$N$1:N1872)+1,"")</f>
        <v>#REF!</v>
      </c>
      <c r="AH1873" s="3"/>
    </row>
    <row r="1874" spans="2:34" ht="20.100000000000001" customHeight="1" x14ac:dyDescent="0.2">
      <c r="B1874" s="38"/>
      <c r="C1874" s="27"/>
      <c r="D1874" s="28"/>
      <c r="E1874" s="25"/>
      <c r="F1874" s="25"/>
      <c r="G1874" s="37"/>
      <c r="H1874" s="80" t="str">
        <f t="shared" si="29"/>
        <v/>
      </c>
      <c r="N1874" s="1" t="e">
        <f>IF(AND(B1867=#REF!,C1867=#REF!),LOOKUP(9.99999999999999E+307,$N$1:N1873)+1,"")</f>
        <v>#REF!</v>
      </c>
      <c r="AH1874" s="3"/>
    </row>
    <row r="1875" spans="2:34" ht="20.100000000000001" customHeight="1" x14ac:dyDescent="0.2">
      <c r="B1875" s="38"/>
      <c r="C1875" s="27"/>
      <c r="D1875" s="28"/>
      <c r="E1875" s="25"/>
      <c r="F1875" s="25"/>
      <c r="G1875" s="37"/>
      <c r="H1875" s="80" t="str">
        <f t="shared" si="29"/>
        <v/>
      </c>
      <c r="N1875" s="1" t="e">
        <f>IF(AND(B1868=#REF!,C1868=#REF!),LOOKUP(9.99999999999999E+307,$N$1:N1874)+1,"")</f>
        <v>#REF!</v>
      </c>
      <c r="AH1875" s="3"/>
    </row>
    <row r="1876" spans="2:34" ht="20.100000000000001" customHeight="1" x14ac:dyDescent="0.2">
      <c r="B1876" s="38"/>
      <c r="C1876" s="27"/>
      <c r="D1876" s="28"/>
      <c r="E1876" s="25"/>
      <c r="F1876" s="25"/>
      <c r="G1876" s="37"/>
      <c r="H1876" s="80" t="str">
        <f t="shared" si="29"/>
        <v/>
      </c>
      <c r="N1876" s="1" t="e">
        <f>IF(AND(B1869=#REF!,C1869=#REF!),LOOKUP(9.99999999999999E+307,$N$1:N1875)+1,"")</f>
        <v>#REF!</v>
      </c>
      <c r="AH1876" s="3"/>
    </row>
    <row r="1877" spans="2:34" ht="20.100000000000001" customHeight="1" x14ac:dyDescent="0.2">
      <c r="B1877" s="38"/>
      <c r="C1877" s="27"/>
      <c r="D1877" s="28"/>
      <c r="E1877" s="25"/>
      <c r="F1877" s="25"/>
      <c r="G1877" s="37"/>
      <c r="H1877" s="80" t="str">
        <f t="shared" si="29"/>
        <v/>
      </c>
      <c r="N1877" s="1" t="e">
        <f>IF(AND(B1870=#REF!,C1870=#REF!),LOOKUP(9.99999999999999E+307,$N$1:N1876)+1,"")</f>
        <v>#REF!</v>
      </c>
      <c r="AH1877" s="3"/>
    </row>
    <row r="1878" spans="2:34" ht="20.100000000000001" customHeight="1" x14ac:dyDescent="0.2">
      <c r="B1878" s="38"/>
      <c r="C1878" s="27"/>
      <c r="D1878" s="28"/>
      <c r="E1878" s="25"/>
      <c r="F1878" s="25"/>
      <c r="G1878" s="37"/>
      <c r="H1878" s="80" t="str">
        <f t="shared" si="29"/>
        <v/>
      </c>
      <c r="N1878" s="1" t="e">
        <f>IF(AND(B1871=#REF!,C1871=#REF!),LOOKUP(9.99999999999999E+307,$N$1:N1877)+1,"")</f>
        <v>#REF!</v>
      </c>
      <c r="AH1878" s="3"/>
    </row>
    <row r="1879" spans="2:34" ht="20.100000000000001" customHeight="1" x14ac:dyDescent="0.2">
      <c r="B1879" s="38"/>
      <c r="C1879" s="27"/>
      <c r="D1879" s="28"/>
      <c r="E1879" s="25"/>
      <c r="F1879" s="25"/>
      <c r="G1879" s="37"/>
      <c r="H1879" s="80" t="str">
        <f t="shared" si="29"/>
        <v/>
      </c>
      <c r="N1879" s="1" t="e">
        <f>IF(AND(B1872=#REF!,C1872=#REF!),LOOKUP(9.99999999999999E+307,$N$1:N1878)+1,"")</f>
        <v>#REF!</v>
      </c>
      <c r="AH1879" s="3"/>
    </row>
    <row r="1880" spans="2:34" ht="20.100000000000001" customHeight="1" x14ac:dyDescent="0.2">
      <c r="B1880" s="38"/>
      <c r="C1880" s="27"/>
      <c r="D1880" s="28"/>
      <c r="E1880" s="25"/>
      <c r="F1880" s="25"/>
      <c r="G1880" s="37"/>
      <c r="H1880" s="80" t="str">
        <f t="shared" si="29"/>
        <v/>
      </c>
      <c r="N1880" s="1" t="e">
        <f>IF(AND(B1873=#REF!,C1873=#REF!),LOOKUP(9.99999999999999E+307,$N$1:N1879)+1,"")</f>
        <v>#REF!</v>
      </c>
      <c r="AH1880" s="3"/>
    </row>
    <row r="1881" spans="2:34" ht="20.100000000000001" customHeight="1" x14ac:dyDescent="0.2">
      <c r="B1881" s="38"/>
      <c r="C1881" s="27"/>
      <c r="D1881" s="28"/>
      <c r="E1881" s="25"/>
      <c r="F1881" s="25"/>
      <c r="G1881" s="37"/>
      <c r="H1881" s="80" t="str">
        <f t="shared" si="29"/>
        <v/>
      </c>
      <c r="N1881" s="1" t="e">
        <f>IF(AND(B1874=#REF!,C1874=#REF!),LOOKUP(9.99999999999999E+307,$N$1:N1880)+1,"")</f>
        <v>#REF!</v>
      </c>
      <c r="AH1881" s="3"/>
    </row>
    <row r="1882" spans="2:34" ht="20.100000000000001" customHeight="1" x14ac:dyDescent="0.2">
      <c r="B1882" s="38"/>
      <c r="C1882" s="27"/>
      <c r="D1882" s="28"/>
      <c r="E1882" s="25"/>
      <c r="F1882" s="25"/>
      <c r="G1882" s="37"/>
      <c r="H1882" s="80" t="str">
        <f t="shared" si="29"/>
        <v/>
      </c>
      <c r="N1882" s="1" t="e">
        <f>IF(AND(B1875=#REF!,C1875=#REF!),LOOKUP(9.99999999999999E+307,$N$1:N1881)+1,"")</f>
        <v>#REF!</v>
      </c>
      <c r="AH1882" s="3"/>
    </row>
    <row r="1883" spans="2:34" ht="20.100000000000001" customHeight="1" x14ac:dyDescent="0.2">
      <c r="B1883" s="38"/>
      <c r="C1883" s="27"/>
      <c r="D1883" s="28"/>
      <c r="E1883" s="25"/>
      <c r="F1883" s="25"/>
      <c r="G1883" s="37"/>
      <c r="H1883" s="80" t="str">
        <f t="shared" si="29"/>
        <v/>
      </c>
      <c r="N1883" s="1" t="e">
        <f>IF(AND(B1876=#REF!,C1876=#REF!),LOOKUP(9.99999999999999E+307,$N$1:N1882)+1,"")</f>
        <v>#REF!</v>
      </c>
      <c r="AH1883" s="3"/>
    </row>
    <row r="1884" spans="2:34" ht="20.100000000000001" customHeight="1" x14ac:dyDescent="0.2">
      <c r="B1884" s="38"/>
      <c r="C1884" s="27"/>
      <c r="D1884" s="28"/>
      <c r="E1884" s="25"/>
      <c r="F1884" s="25"/>
      <c r="G1884" s="37"/>
      <c r="H1884" s="80" t="str">
        <f t="shared" si="29"/>
        <v/>
      </c>
      <c r="N1884" s="1" t="e">
        <f>IF(AND(B1877=#REF!,C1877=#REF!),LOOKUP(9.99999999999999E+307,$N$1:N1883)+1,"")</f>
        <v>#REF!</v>
      </c>
      <c r="AH1884" s="3"/>
    </row>
    <row r="1885" spans="2:34" ht="20.100000000000001" customHeight="1" x14ac:dyDescent="0.2">
      <c r="B1885" s="38"/>
      <c r="C1885" s="27"/>
      <c r="D1885" s="28"/>
      <c r="E1885" s="25"/>
      <c r="F1885" s="25"/>
      <c r="G1885" s="37"/>
      <c r="H1885" s="80" t="str">
        <f t="shared" si="29"/>
        <v/>
      </c>
      <c r="N1885" s="1" t="e">
        <f>IF(AND(B1878=#REF!,C1878=#REF!),LOOKUP(9.99999999999999E+307,$N$1:N1884)+1,"")</f>
        <v>#REF!</v>
      </c>
      <c r="AH1885" s="3"/>
    </row>
    <row r="1886" spans="2:34" ht="20.100000000000001" customHeight="1" x14ac:dyDescent="0.2">
      <c r="B1886" s="38"/>
      <c r="C1886" s="27"/>
      <c r="D1886" s="28"/>
      <c r="E1886" s="25"/>
      <c r="F1886" s="25"/>
      <c r="G1886" s="37"/>
      <c r="H1886" s="80" t="str">
        <f t="shared" si="29"/>
        <v/>
      </c>
      <c r="N1886" s="1" t="e">
        <f>IF(AND(B1879=#REF!,C1879=#REF!),LOOKUP(9.99999999999999E+307,$N$1:N1885)+1,"")</f>
        <v>#REF!</v>
      </c>
      <c r="AH1886" s="3"/>
    </row>
    <row r="1887" spans="2:34" ht="20.100000000000001" customHeight="1" x14ac:dyDescent="0.2">
      <c r="B1887" s="38"/>
      <c r="C1887" s="27"/>
      <c r="D1887" s="28"/>
      <c r="E1887" s="25"/>
      <c r="F1887" s="25"/>
      <c r="G1887" s="37"/>
      <c r="H1887" s="80" t="str">
        <f t="shared" si="29"/>
        <v/>
      </c>
      <c r="N1887" s="1" t="e">
        <f>IF(AND(B1880=#REF!,C1880=#REF!),LOOKUP(9.99999999999999E+307,$N$1:N1886)+1,"")</f>
        <v>#REF!</v>
      </c>
      <c r="AH1887" s="3"/>
    </row>
    <row r="1888" spans="2:34" ht="20.100000000000001" customHeight="1" x14ac:dyDescent="0.2">
      <c r="B1888" s="38"/>
      <c r="C1888" s="27"/>
      <c r="D1888" s="28"/>
      <c r="E1888" s="25"/>
      <c r="F1888" s="25"/>
      <c r="G1888" s="37"/>
      <c r="H1888" s="80" t="str">
        <f t="shared" si="29"/>
        <v/>
      </c>
      <c r="N1888" s="1" t="e">
        <f>IF(AND(B1881=#REF!,C1881=#REF!),LOOKUP(9.99999999999999E+307,$N$1:N1887)+1,"")</f>
        <v>#REF!</v>
      </c>
      <c r="AH1888" s="3"/>
    </row>
    <row r="1889" spans="2:34" ht="20.100000000000001" customHeight="1" x14ac:dyDescent="0.2">
      <c r="B1889" s="38"/>
      <c r="C1889" s="27"/>
      <c r="D1889" s="28"/>
      <c r="E1889" s="25"/>
      <c r="F1889" s="25"/>
      <c r="G1889" s="37"/>
      <c r="H1889" s="80" t="str">
        <f t="shared" si="29"/>
        <v/>
      </c>
      <c r="N1889" s="1" t="e">
        <f>IF(AND(B1882=#REF!,C1882=#REF!),LOOKUP(9.99999999999999E+307,$N$1:N1888)+1,"")</f>
        <v>#REF!</v>
      </c>
      <c r="AH1889" s="3"/>
    </row>
    <row r="1890" spans="2:34" ht="20.100000000000001" customHeight="1" x14ac:dyDescent="0.2">
      <c r="B1890" s="38"/>
      <c r="C1890" s="27"/>
      <c r="D1890" s="28"/>
      <c r="E1890" s="25"/>
      <c r="F1890" s="25"/>
      <c r="G1890" s="37"/>
      <c r="H1890" s="80" t="str">
        <f t="shared" si="29"/>
        <v/>
      </c>
      <c r="N1890" s="1" t="e">
        <f>IF(AND(B1883=#REF!,C1883=#REF!),LOOKUP(9.99999999999999E+307,$N$1:N1889)+1,"")</f>
        <v>#REF!</v>
      </c>
      <c r="AH1890" s="3"/>
    </row>
    <row r="1891" spans="2:34" ht="20.100000000000001" customHeight="1" x14ac:dyDescent="0.2">
      <c r="B1891" s="38"/>
      <c r="C1891" s="27"/>
      <c r="D1891" s="28"/>
      <c r="E1891" s="25"/>
      <c r="F1891" s="25"/>
      <c r="G1891" s="37"/>
      <c r="H1891" s="80" t="str">
        <f t="shared" si="29"/>
        <v/>
      </c>
      <c r="N1891" s="1" t="e">
        <f>IF(AND(B1884=#REF!,C1884=#REF!),LOOKUP(9.99999999999999E+307,$N$1:N1890)+1,"")</f>
        <v>#REF!</v>
      </c>
      <c r="AH1891" s="3"/>
    </row>
    <row r="1892" spans="2:34" ht="20.100000000000001" customHeight="1" x14ac:dyDescent="0.2">
      <c r="B1892" s="38"/>
      <c r="C1892" s="27"/>
      <c r="D1892" s="28"/>
      <c r="E1892" s="25"/>
      <c r="F1892" s="25"/>
      <c r="G1892" s="37"/>
      <c r="H1892" s="80" t="str">
        <f t="shared" si="29"/>
        <v/>
      </c>
      <c r="N1892" s="1" t="e">
        <f>IF(AND(B1885=#REF!,C1885=#REF!),LOOKUP(9.99999999999999E+307,$N$1:N1891)+1,"")</f>
        <v>#REF!</v>
      </c>
      <c r="AH1892" s="3"/>
    </row>
    <row r="1893" spans="2:34" ht="20.100000000000001" customHeight="1" x14ac:dyDescent="0.2">
      <c r="B1893" s="38"/>
      <c r="C1893" s="27"/>
      <c r="D1893" s="28"/>
      <c r="E1893" s="25"/>
      <c r="F1893" s="25"/>
      <c r="G1893" s="37"/>
      <c r="H1893" s="80" t="str">
        <f t="shared" si="29"/>
        <v/>
      </c>
      <c r="N1893" s="1" t="e">
        <f>IF(AND(B1886=#REF!,C1886=#REF!),LOOKUP(9.99999999999999E+307,$N$1:N1892)+1,"")</f>
        <v>#REF!</v>
      </c>
      <c r="AH1893" s="3"/>
    </row>
    <row r="1894" spans="2:34" ht="20.100000000000001" customHeight="1" x14ac:dyDescent="0.2">
      <c r="B1894" s="38"/>
      <c r="C1894" s="27"/>
      <c r="D1894" s="28"/>
      <c r="E1894" s="25"/>
      <c r="F1894" s="25"/>
      <c r="G1894" s="37"/>
      <c r="H1894" s="80" t="str">
        <f t="shared" si="29"/>
        <v/>
      </c>
      <c r="N1894" s="1" t="e">
        <f>IF(AND(B1887=#REF!,C1887=#REF!),LOOKUP(9.99999999999999E+307,$N$1:N1893)+1,"")</f>
        <v>#REF!</v>
      </c>
      <c r="AH1894" s="3"/>
    </row>
    <row r="1895" spans="2:34" ht="20.100000000000001" customHeight="1" x14ac:dyDescent="0.2">
      <c r="B1895" s="38"/>
      <c r="C1895" s="27"/>
      <c r="D1895" s="28"/>
      <c r="E1895" s="25"/>
      <c r="F1895" s="25"/>
      <c r="G1895" s="37"/>
      <c r="H1895" s="80" t="str">
        <f t="shared" si="29"/>
        <v/>
      </c>
      <c r="N1895" s="1" t="e">
        <f>IF(AND(B1888=#REF!,C1888=#REF!),LOOKUP(9.99999999999999E+307,$N$1:N1894)+1,"")</f>
        <v>#REF!</v>
      </c>
      <c r="AH1895" s="3"/>
    </row>
    <row r="1896" spans="2:34" ht="20.100000000000001" customHeight="1" x14ac:dyDescent="0.2">
      <c r="B1896" s="38"/>
      <c r="C1896" s="27"/>
      <c r="D1896" s="28"/>
      <c r="E1896" s="25"/>
      <c r="F1896" s="25"/>
      <c r="G1896" s="37"/>
      <c r="H1896" s="80" t="str">
        <f t="shared" si="29"/>
        <v/>
      </c>
      <c r="N1896" s="1" t="e">
        <f>IF(AND(B1889=#REF!,C1889=#REF!),LOOKUP(9.99999999999999E+307,$N$1:N1895)+1,"")</f>
        <v>#REF!</v>
      </c>
      <c r="AH1896" s="3"/>
    </row>
    <row r="1897" spans="2:34" ht="20.100000000000001" customHeight="1" x14ac:dyDescent="0.2">
      <c r="B1897" s="38"/>
      <c r="C1897" s="27"/>
      <c r="D1897" s="28"/>
      <c r="E1897" s="25"/>
      <c r="F1897" s="25"/>
      <c r="G1897" s="37"/>
      <c r="H1897" s="80" t="str">
        <f t="shared" si="29"/>
        <v/>
      </c>
      <c r="N1897" s="1" t="e">
        <f>IF(AND(B1890=#REF!,C1890=#REF!),LOOKUP(9.99999999999999E+307,$N$1:N1896)+1,"")</f>
        <v>#REF!</v>
      </c>
      <c r="AH1897" s="3"/>
    </row>
    <row r="1898" spans="2:34" ht="20.100000000000001" customHeight="1" x14ac:dyDescent="0.2">
      <c r="B1898" s="38"/>
      <c r="C1898" s="27"/>
      <c r="D1898" s="28"/>
      <c r="E1898" s="25"/>
      <c r="F1898" s="25"/>
      <c r="G1898" s="37"/>
      <c r="H1898" s="80" t="str">
        <f t="shared" si="29"/>
        <v/>
      </c>
      <c r="N1898" s="1" t="e">
        <f>IF(AND(B1891=#REF!,C1891=#REF!),LOOKUP(9.99999999999999E+307,$N$1:N1897)+1,"")</f>
        <v>#REF!</v>
      </c>
      <c r="AH1898" s="3"/>
    </row>
    <row r="1899" spans="2:34" ht="20.100000000000001" customHeight="1" x14ac:dyDescent="0.2">
      <c r="B1899" s="38"/>
      <c r="C1899" s="27"/>
      <c r="D1899" s="28"/>
      <c r="E1899" s="25"/>
      <c r="F1899" s="25"/>
      <c r="G1899" s="37"/>
      <c r="H1899" s="80" t="str">
        <f t="shared" si="29"/>
        <v/>
      </c>
      <c r="N1899" s="1" t="e">
        <f>IF(AND(B1892=#REF!,C1892=#REF!),LOOKUP(9.99999999999999E+307,$N$1:N1898)+1,"")</f>
        <v>#REF!</v>
      </c>
      <c r="AH1899" s="3"/>
    </row>
    <row r="1900" spans="2:34" ht="20.100000000000001" customHeight="1" x14ac:dyDescent="0.2">
      <c r="B1900" s="38"/>
      <c r="C1900" s="27"/>
      <c r="D1900" s="28"/>
      <c r="E1900" s="25"/>
      <c r="F1900" s="25"/>
      <c r="G1900" s="37"/>
      <c r="H1900" s="80" t="str">
        <f t="shared" si="29"/>
        <v/>
      </c>
      <c r="N1900" s="1" t="e">
        <f>IF(AND(B1893=#REF!,C1893=#REF!),LOOKUP(9.99999999999999E+307,$N$1:N1899)+1,"")</f>
        <v>#REF!</v>
      </c>
      <c r="AH1900" s="3"/>
    </row>
    <row r="1901" spans="2:34" ht="20.100000000000001" customHeight="1" x14ac:dyDescent="0.2">
      <c r="B1901" s="38"/>
      <c r="C1901" s="27"/>
      <c r="D1901" s="28"/>
      <c r="E1901" s="25"/>
      <c r="F1901" s="25"/>
      <c r="G1901" s="37"/>
      <c r="H1901" s="80" t="str">
        <f t="shared" si="29"/>
        <v/>
      </c>
      <c r="N1901" s="1" t="e">
        <f>IF(AND(B1894=#REF!,C1894=#REF!),LOOKUP(9.99999999999999E+307,$N$1:N1900)+1,"")</f>
        <v>#REF!</v>
      </c>
      <c r="AH1901" s="3"/>
    </row>
    <row r="1902" spans="2:34" ht="20.100000000000001" customHeight="1" x14ac:dyDescent="0.2">
      <c r="B1902" s="38"/>
      <c r="C1902" s="27"/>
      <c r="D1902" s="28"/>
      <c r="E1902" s="25"/>
      <c r="F1902" s="25"/>
      <c r="G1902" s="37"/>
      <c r="H1902" s="80" t="str">
        <f t="shared" si="29"/>
        <v/>
      </c>
      <c r="N1902" s="1" t="e">
        <f>IF(AND(B1895=#REF!,C1895=#REF!),LOOKUP(9.99999999999999E+307,$N$1:N1901)+1,"")</f>
        <v>#REF!</v>
      </c>
      <c r="AH1902" s="3"/>
    </row>
    <row r="1903" spans="2:34" ht="20.100000000000001" customHeight="1" x14ac:dyDescent="0.2">
      <c r="B1903" s="38"/>
      <c r="C1903" s="27"/>
      <c r="D1903" s="28"/>
      <c r="E1903" s="25"/>
      <c r="F1903" s="25"/>
      <c r="G1903" s="37"/>
      <c r="H1903" s="80" t="str">
        <f t="shared" si="29"/>
        <v/>
      </c>
      <c r="N1903" s="1" t="e">
        <f>IF(AND(B1896=#REF!,C1896=#REF!),LOOKUP(9.99999999999999E+307,$N$1:N1902)+1,"")</f>
        <v>#REF!</v>
      </c>
      <c r="AH1903" s="3"/>
    </row>
    <row r="1904" spans="2:34" ht="20.100000000000001" customHeight="1" x14ac:dyDescent="0.2">
      <c r="B1904" s="38"/>
      <c r="C1904" s="27"/>
      <c r="D1904" s="28"/>
      <c r="E1904" s="25"/>
      <c r="F1904" s="25"/>
      <c r="G1904" s="37"/>
      <c r="H1904" s="80" t="str">
        <f t="shared" si="29"/>
        <v/>
      </c>
      <c r="N1904" s="1" t="e">
        <f>IF(AND(B1897=#REF!,C1897=#REF!),LOOKUP(9.99999999999999E+307,$N$1:N1903)+1,"")</f>
        <v>#REF!</v>
      </c>
      <c r="AH1904" s="3"/>
    </row>
    <row r="1905" spans="2:34" ht="20.100000000000001" customHeight="1" x14ac:dyDescent="0.2">
      <c r="B1905" s="38"/>
      <c r="C1905" s="27"/>
      <c r="D1905" s="28"/>
      <c r="E1905" s="25"/>
      <c r="F1905" s="25"/>
      <c r="G1905" s="37"/>
      <c r="H1905" s="80" t="str">
        <f t="shared" si="29"/>
        <v/>
      </c>
      <c r="N1905" s="1" t="e">
        <f>IF(AND(B1898=#REF!,C1898=#REF!),LOOKUP(9.99999999999999E+307,$N$1:N1904)+1,"")</f>
        <v>#REF!</v>
      </c>
      <c r="AH1905" s="3"/>
    </row>
    <row r="1906" spans="2:34" ht="20.100000000000001" customHeight="1" x14ac:dyDescent="0.2">
      <c r="B1906" s="38"/>
      <c r="C1906" s="27"/>
      <c r="D1906" s="28"/>
      <c r="E1906" s="25"/>
      <c r="F1906" s="25"/>
      <c r="G1906" s="37"/>
      <c r="H1906" s="80" t="str">
        <f t="shared" si="29"/>
        <v/>
      </c>
      <c r="N1906" s="1" t="e">
        <f>IF(AND(B1899=#REF!,C1899=#REF!),LOOKUP(9.99999999999999E+307,$N$1:N1905)+1,"")</f>
        <v>#REF!</v>
      </c>
      <c r="AH1906" s="3"/>
    </row>
    <row r="1907" spans="2:34" ht="20.100000000000001" customHeight="1" x14ac:dyDescent="0.2">
      <c r="B1907" s="38"/>
      <c r="C1907" s="27"/>
      <c r="D1907" s="28"/>
      <c r="E1907" s="25"/>
      <c r="F1907" s="25"/>
      <c r="G1907" s="37"/>
      <c r="H1907" s="80" t="str">
        <f t="shared" si="29"/>
        <v/>
      </c>
      <c r="N1907" s="1" t="e">
        <f>IF(AND(B1900=#REF!,C1900=#REF!),LOOKUP(9.99999999999999E+307,$N$1:N1906)+1,"")</f>
        <v>#REF!</v>
      </c>
      <c r="AH1907" s="3"/>
    </row>
    <row r="1908" spans="2:34" ht="20.100000000000001" customHeight="1" x14ac:dyDescent="0.2">
      <c r="B1908" s="38"/>
      <c r="C1908" s="27"/>
      <c r="D1908" s="28"/>
      <c r="E1908" s="25"/>
      <c r="F1908" s="25"/>
      <c r="G1908" s="37"/>
      <c r="H1908" s="80" t="str">
        <f t="shared" si="29"/>
        <v/>
      </c>
      <c r="N1908" s="1" t="e">
        <f>IF(AND(B1901=#REF!,C1901=#REF!),LOOKUP(9.99999999999999E+307,$N$1:N1907)+1,"")</f>
        <v>#REF!</v>
      </c>
      <c r="AH1908" s="3"/>
    </row>
    <row r="1909" spans="2:34" ht="20.100000000000001" customHeight="1" x14ac:dyDescent="0.2">
      <c r="B1909" s="38"/>
      <c r="C1909" s="27"/>
      <c r="D1909" s="28"/>
      <c r="E1909" s="25"/>
      <c r="F1909" s="25"/>
      <c r="G1909" s="37"/>
      <c r="H1909" s="80" t="str">
        <f t="shared" si="29"/>
        <v/>
      </c>
      <c r="N1909" s="1" t="e">
        <f>IF(AND(B1902=#REF!,C1902=#REF!),LOOKUP(9.99999999999999E+307,$N$1:N1908)+1,"")</f>
        <v>#REF!</v>
      </c>
      <c r="AH1909" s="3"/>
    </row>
    <row r="1910" spans="2:34" ht="20.100000000000001" customHeight="1" x14ac:dyDescent="0.2">
      <c r="B1910" s="38"/>
      <c r="C1910" s="27"/>
      <c r="D1910" s="28"/>
      <c r="E1910" s="25"/>
      <c r="F1910" s="25"/>
      <c r="G1910" s="37"/>
      <c r="H1910" s="80" t="str">
        <f t="shared" si="29"/>
        <v/>
      </c>
      <c r="N1910" s="1" t="e">
        <f>IF(AND(B1903=#REF!,C1903=#REF!),LOOKUP(9.99999999999999E+307,$N$1:N1909)+1,"")</f>
        <v>#REF!</v>
      </c>
      <c r="AH1910" s="3"/>
    </row>
    <row r="1911" spans="2:34" ht="20.100000000000001" customHeight="1" x14ac:dyDescent="0.2">
      <c r="B1911" s="38"/>
      <c r="C1911" s="27"/>
      <c r="D1911" s="28"/>
      <c r="E1911" s="25"/>
      <c r="F1911" s="25"/>
      <c r="G1911" s="37"/>
      <c r="H1911" s="80" t="str">
        <f t="shared" si="29"/>
        <v/>
      </c>
      <c r="N1911" s="1" t="e">
        <f>IF(AND(B1904=#REF!,C1904=#REF!),LOOKUP(9.99999999999999E+307,$N$1:N1910)+1,"")</f>
        <v>#REF!</v>
      </c>
      <c r="AH1911" s="3"/>
    </row>
    <row r="1912" spans="2:34" ht="20.100000000000001" customHeight="1" x14ac:dyDescent="0.2">
      <c r="B1912" s="38"/>
      <c r="C1912" s="27"/>
      <c r="D1912" s="28"/>
      <c r="E1912" s="25"/>
      <c r="F1912" s="25"/>
      <c r="G1912" s="37"/>
      <c r="H1912" s="80" t="str">
        <f t="shared" si="29"/>
        <v/>
      </c>
      <c r="N1912" s="1" t="e">
        <f>IF(AND(B1905=#REF!,C1905=#REF!),LOOKUP(9.99999999999999E+307,$N$1:N1911)+1,"")</f>
        <v>#REF!</v>
      </c>
      <c r="AH1912" s="3"/>
    </row>
    <row r="1913" spans="2:34" ht="20.100000000000001" customHeight="1" x14ac:dyDescent="0.2">
      <c r="B1913" s="38"/>
      <c r="C1913" s="27"/>
      <c r="D1913" s="28"/>
      <c r="E1913" s="25"/>
      <c r="F1913" s="25"/>
      <c r="G1913" s="37"/>
      <c r="H1913" s="80" t="str">
        <f t="shared" si="29"/>
        <v/>
      </c>
      <c r="N1913" s="1" t="e">
        <f>IF(AND(B1906=#REF!,C1906=#REF!),LOOKUP(9.99999999999999E+307,$N$1:N1912)+1,"")</f>
        <v>#REF!</v>
      </c>
      <c r="AH1913" s="3"/>
    </row>
    <row r="1914" spans="2:34" ht="20.100000000000001" customHeight="1" x14ac:dyDescent="0.2">
      <c r="B1914" s="38"/>
      <c r="C1914" s="27"/>
      <c r="D1914" s="28"/>
      <c r="E1914" s="25"/>
      <c r="F1914" s="25"/>
      <c r="G1914" s="37"/>
      <c r="H1914" s="80" t="str">
        <f t="shared" si="29"/>
        <v/>
      </c>
      <c r="N1914" s="1" t="e">
        <f>IF(AND(B1907=#REF!,C1907=#REF!),LOOKUP(9.99999999999999E+307,$N$1:N1913)+1,"")</f>
        <v>#REF!</v>
      </c>
      <c r="AH1914" s="3"/>
    </row>
    <row r="1915" spans="2:34" ht="20.100000000000001" customHeight="1" x14ac:dyDescent="0.2">
      <c r="B1915" s="38"/>
      <c r="C1915" s="27"/>
      <c r="D1915" s="28"/>
      <c r="E1915" s="25"/>
      <c r="F1915" s="25"/>
      <c r="G1915" s="37"/>
      <c r="H1915" s="80" t="str">
        <f t="shared" si="29"/>
        <v/>
      </c>
      <c r="N1915" s="1" t="e">
        <f>IF(AND(B1908=#REF!,C1908=#REF!),LOOKUP(9.99999999999999E+307,$N$1:N1914)+1,"")</f>
        <v>#REF!</v>
      </c>
      <c r="AH1915" s="3"/>
    </row>
    <row r="1916" spans="2:34" ht="20.100000000000001" customHeight="1" x14ac:dyDescent="0.2">
      <c r="B1916" s="38"/>
      <c r="C1916" s="27"/>
      <c r="D1916" s="28"/>
      <c r="E1916" s="25"/>
      <c r="F1916" s="25"/>
      <c r="G1916" s="37"/>
      <c r="H1916" s="80" t="str">
        <f t="shared" si="29"/>
        <v/>
      </c>
      <c r="N1916" s="1" t="e">
        <f>IF(AND(B1909=#REF!,C1909=#REF!),LOOKUP(9.99999999999999E+307,$N$1:N1915)+1,"")</f>
        <v>#REF!</v>
      </c>
      <c r="AH1916" s="3"/>
    </row>
    <row r="1917" spans="2:34" ht="20.100000000000001" customHeight="1" x14ac:dyDescent="0.2">
      <c r="B1917" s="38"/>
      <c r="C1917" s="27"/>
      <c r="D1917" s="28"/>
      <c r="E1917" s="25"/>
      <c r="F1917" s="25"/>
      <c r="G1917" s="37"/>
      <c r="H1917" s="80" t="str">
        <f t="shared" si="29"/>
        <v/>
      </c>
      <c r="N1917" s="1" t="e">
        <f>IF(AND(B1910=#REF!,C1910=#REF!),LOOKUP(9.99999999999999E+307,$N$1:N1916)+1,"")</f>
        <v>#REF!</v>
      </c>
      <c r="AH1917" s="3"/>
    </row>
    <row r="1918" spans="2:34" ht="20.100000000000001" customHeight="1" x14ac:dyDescent="0.2">
      <c r="B1918" s="38"/>
      <c r="C1918" s="27"/>
      <c r="D1918" s="28"/>
      <c r="E1918" s="25"/>
      <c r="F1918" s="25"/>
      <c r="G1918" s="37"/>
      <c r="H1918" s="80" t="str">
        <f t="shared" si="29"/>
        <v/>
      </c>
      <c r="N1918" s="1" t="e">
        <f>IF(AND(B1911=#REF!,C1911=#REF!),LOOKUP(9.99999999999999E+307,$N$1:N1917)+1,"")</f>
        <v>#REF!</v>
      </c>
      <c r="AH1918" s="3"/>
    </row>
    <row r="1919" spans="2:34" ht="20.100000000000001" customHeight="1" x14ac:dyDescent="0.2">
      <c r="B1919" s="38"/>
      <c r="C1919" s="27"/>
      <c r="D1919" s="28"/>
      <c r="E1919" s="25"/>
      <c r="F1919" s="25"/>
      <c r="G1919" s="37"/>
      <c r="H1919" s="80" t="str">
        <f t="shared" si="29"/>
        <v/>
      </c>
      <c r="N1919" s="1" t="e">
        <f>IF(AND(B1912=#REF!,C1912=#REF!),LOOKUP(9.99999999999999E+307,$N$1:N1918)+1,"")</f>
        <v>#REF!</v>
      </c>
      <c r="AH1919" s="3"/>
    </row>
    <row r="1920" spans="2:34" ht="20.100000000000001" customHeight="1" x14ac:dyDescent="0.2">
      <c r="B1920" s="38"/>
      <c r="C1920" s="27"/>
      <c r="D1920" s="28"/>
      <c r="E1920" s="25"/>
      <c r="F1920" s="25"/>
      <c r="G1920" s="37"/>
      <c r="H1920" s="80" t="str">
        <f t="shared" si="29"/>
        <v/>
      </c>
      <c r="N1920" s="1" t="e">
        <f>IF(AND(B1913=#REF!,C1913=#REF!),LOOKUP(9.99999999999999E+307,$N$1:N1919)+1,"")</f>
        <v>#REF!</v>
      </c>
      <c r="AH1920" s="3"/>
    </row>
    <row r="1921" spans="2:34" ht="20.100000000000001" customHeight="1" x14ac:dyDescent="0.2">
      <c r="B1921" s="38"/>
      <c r="C1921" s="27"/>
      <c r="D1921" s="28"/>
      <c r="E1921" s="25"/>
      <c r="F1921" s="25"/>
      <c r="G1921" s="37"/>
      <c r="H1921" s="80" t="str">
        <f t="shared" si="29"/>
        <v/>
      </c>
      <c r="N1921" s="1" t="e">
        <f>IF(AND(B1914=#REF!,C1914=#REF!),LOOKUP(9.99999999999999E+307,$N$1:N1920)+1,"")</f>
        <v>#REF!</v>
      </c>
      <c r="AH1921" s="3"/>
    </row>
    <row r="1922" spans="2:34" ht="20.100000000000001" customHeight="1" x14ac:dyDescent="0.2">
      <c r="B1922" s="38"/>
      <c r="C1922" s="27"/>
      <c r="D1922" s="28"/>
      <c r="E1922" s="25"/>
      <c r="F1922" s="25"/>
      <c r="G1922" s="37"/>
      <c r="H1922" s="80" t="str">
        <f t="shared" si="29"/>
        <v/>
      </c>
      <c r="N1922" s="1" t="e">
        <f>IF(AND(B1915=#REF!,C1915=#REF!),LOOKUP(9.99999999999999E+307,$N$1:N1921)+1,"")</f>
        <v>#REF!</v>
      </c>
      <c r="AH1922" s="3"/>
    </row>
    <row r="1923" spans="2:34" ht="20.100000000000001" customHeight="1" x14ac:dyDescent="0.2">
      <c r="B1923" s="38"/>
      <c r="C1923" s="27"/>
      <c r="D1923" s="28"/>
      <c r="E1923" s="25"/>
      <c r="F1923" s="25"/>
      <c r="G1923" s="37"/>
      <c r="H1923" s="80" t="str">
        <f t="shared" si="29"/>
        <v/>
      </c>
      <c r="N1923" s="1" t="e">
        <f>IF(AND(B1916=#REF!,C1916=#REF!),LOOKUP(9.99999999999999E+307,$N$1:N1922)+1,"")</f>
        <v>#REF!</v>
      </c>
      <c r="AH1923" s="3"/>
    </row>
    <row r="1924" spans="2:34" ht="20.100000000000001" customHeight="1" x14ac:dyDescent="0.2">
      <c r="B1924" s="38"/>
      <c r="C1924" s="27"/>
      <c r="D1924" s="28"/>
      <c r="E1924" s="25"/>
      <c r="F1924" s="25"/>
      <c r="G1924" s="37"/>
      <c r="H1924" s="80" t="str">
        <f t="shared" ref="H1924:H1987" si="30">IF(E1924="","",IF(E1924="เด็กชาย","M",IF(E1924="นาย","M","W")))</f>
        <v/>
      </c>
      <c r="N1924" s="1" t="e">
        <f>IF(AND(B1917=#REF!,C1917=#REF!),LOOKUP(9.99999999999999E+307,$N$1:N1923)+1,"")</f>
        <v>#REF!</v>
      </c>
      <c r="AH1924" s="3"/>
    </row>
    <row r="1925" spans="2:34" ht="20.100000000000001" customHeight="1" x14ac:dyDescent="0.2">
      <c r="B1925" s="38"/>
      <c r="C1925" s="27"/>
      <c r="D1925" s="28"/>
      <c r="E1925" s="25"/>
      <c r="F1925" s="25"/>
      <c r="G1925" s="37"/>
      <c r="H1925" s="80" t="str">
        <f t="shared" si="30"/>
        <v/>
      </c>
      <c r="N1925" s="1" t="e">
        <f>IF(AND(B1918=#REF!,C1918=#REF!),LOOKUP(9.99999999999999E+307,$N$1:N1924)+1,"")</f>
        <v>#REF!</v>
      </c>
      <c r="AH1925" s="3"/>
    </row>
    <row r="1926" spans="2:34" ht="20.100000000000001" customHeight="1" x14ac:dyDescent="0.2">
      <c r="B1926" s="38"/>
      <c r="C1926" s="27"/>
      <c r="D1926" s="28"/>
      <c r="E1926" s="25"/>
      <c r="F1926" s="25"/>
      <c r="G1926" s="37"/>
      <c r="H1926" s="80" t="str">
        <f t="shared" si="30"/>
        <v/>
      </c>
      <c r="N1926" s="1" t="e">
        <f>IF(AND(B1919=#REF!,C1919=#REF!),LOOKUP(9.99999999999999E+307,$N$1:N1925)+1,"")</f>
        <v>#REF!</v>
      </c>
      <c r="AH1926" s="3"/>
    </row>
    <row r="1927" spans="2:34" ht="20.100000000000001" customHeight="1" x14ac:dyDescent="0.2">
      <c r="B1927" s="38"/>
      <c r="C1927" s="27"/>
      <c r="D1927" s="28"/>
      <c r="E1927" s="25"/>
      <c r="F1927" s="25"/>
      <c r="G1927" s="37"/>
      <c r="H1927" s="80" t="str">
        <f t="shared" si="30"/>
        <v/>
      </c>
      <c r="N1927" s="1" t="e">
        <f>IF(AND(B1920=#REF!,C1920=#REF!),LOOKUP(9.99999999999999E+307,$N$1:N1926)+1,"")</f>
        <v>#REF!</v>
      </c>
      <c r="AH1927" s="3"/>
    </row>
    <row r="1928" spans="2:34" ht="20.100000000000001" customHeight="1" x14ac:dyDescent="0.2">
      <c r="B1928" s="38"/>
      <c r="C1928" s="27"/>
      <c r="D1928" s="28"/>
      <c r="E1928" s="25"/>
      <c r="F1928" s="25"/>
      <c r="G1928" s="37"/>
      <c r="H1928" s="80" t="str">
        <f t="shared" si="30"/>
        <v/>
      </c>
      <c r="N1928" s="1" t="e">
        <f>IF(AND(B1921=#REF!,C1921=#REF!),LOOKUP(9.99999999999999E+307,$N$1:N1927)+1,"")</f>
        <v>#REF!</v>
      </c>
      <c r="AH1928" s="3"/>
    </row>
    <row r="1929" spans="2:34" ht="20.100000000000001" customHeight="1" x14ac:dyDescent="0.2">
      <c r="B1929" s="38"/>
      <c r="C1929" s="27"/>
      <c r="D1929" s="28"/>
      <c r="E1929" s="25"/>
      <c r="F1929" s="25"/>
      <c r="G1929" s="37"/>
      <c r="H1929" s="80" t="str">
        <f t="shared" si="30"/>
        <v/>
      </c>
      <c r="N1929" s="1" t="e">
        <f>IF(AND(B1922=#REF!,C1922=#REF!),LOOKUP(9.99999999999999E+307,$N$1:N1928)+1,"")</f>
        <v>#REF!</v>
      </c>
      <c r="AH1929" s="3"/>
    </row>
    <row r="1930" spans="2:34" ht="20.100000000000001" customHeight="1" x14ac:dyDescent="0.2">
      <c r="B1930" s="38"/>
      <c r="C1930" s="27"/>
      <c r="D1930" s="28"/>
      <c r="E1930" s="25"/>
      <c r="F1930" s="25"/>
      <c r="G1930" s="37"/>
      <c r="H1930" s="80" t="str">
        <f t="shared" si="30"/>
        <v/>
      </c>
      <c r="N1930" s="1" t="e">
        <f>IF(AND(B1923=#REF!,C1923=#REF!),LOOKUP(9.99999999999999E+307,$N$1:N1929)+1,"")</f>
        <v>#REF!</v>
      </c>
      <c r="AH1930" s="3"/>
    </row>
    <row r="1931" spans="2:34" ht="20.100000000000001" customHeight="1" x14ac:dyDescent="0.2">
      <c r="B1931" s="38"/>
      <c r="C1931" s="27"/>
      <c r="D1931" s="28"/>
      <c r="E1931" s="25"/>
      <c r="F1931" s="25"/>
      <c r="G1931" s="37"/>
      <c r="H1931" s="80" t="str">
        <f t="shared" si="30"/>
        <v/>
      </c>
      <c r="N1931" s="1" t="e">
        <f>IF(AND(B1924=#REF!,C1924=#REF!),LOOKUP(9.99999999999999E+307,$N$1:N1930)+1,"")</f>
        <v>#REF!</v>
      </c>
      <c r="AH1931" s="3"/>
    </row>
    <row r="1932" spans="2:34" ht="20.100000000000001" customHeight="1" x14ac:dyDescent="0.2">
      <c r="B1932" s="38"/>
      <c r="C1932" s="27"/>
      <c r="D1932" s="28"/>
      <c r="E1932" s="25"/>
      <c r="F1932" s="25"/>
      <c r="G1932" s="37"/>
      <c r="H1932" s="80" t="str">
        <f t="shared" si="30"/>
        <v/>
      </c>
      <c r="N1932" s="1" t="e">
        <f>IF(AND(B1925=#REF!,C1925=#REF!),LOOKUP(9.99999999999999E+307,$N$1:N1931)+1,"")</f>
        <v>#REF!</v>
      </c>
      <c r="AH1932" s="3"/>
    </row>
    <row r="1933" spans="2:34" ht="20.100000000000001" customHeight="1" x14ac:dyDescent="0.2">
      <c r="B1933" s="38"/>
      <c r="C1933" s="27"/>
      <c r="D1933" s="28"/>
      <c r="E1933" s="25"/>
      <c r="F1933" s="25"/>
      <c r="G1933" s="37"/>
      <c r="H1933" s="80" t="str">
        <f t="shared" si="30"/>
        <v/>
      </c>
      <c r="N1933" s="1" t="e">
        <f>IF(AND(B1926=#REF!,C1926=#REF!),LOOKUP(9.99999999999999E+307,$N$1:N1932)+1,"")</f>
        <v>#REF!</v>
      </c>
      <c r="AH1933" s="3"/>
    </row>
    <row r="1934" spans="2:34" ht="20.100000000000001" customHeight="1" x14ac:dyDescent="0.2">
      <c r="B1934" s="38"/>
      <c r="C1934" s="27"/>
      <c r="D1934" s="28"/>
      <c r="E1934" s="25"/>
      <c r="F1934" s="25"/>
      <c r="G1934" s="37"/>
      <c r="H1934" s="80" t="str">
        <f t="shared" si="30"/>
        <v/>
      </c>
      <c r="N1934" s="1" t="e">
        <f>IF(AND(B1927=#REF!,C1927=#REF!),LOOKUP(9.99999999999999E+307,$N$1:N1933)+1,"")</f>
        <v>#REF!</v>
      </c>
      <c r="AH1934" s="3"/>
    </row>
    <row r="1935" spans="2:34" ht="20.100000000000001" customHeight="1" x14ac:dyDescent="0.2">
      <c r="B1935" s="38"/>
      <c r="C1935" s="27"/>
      <c r="D1935" s="28"/>
      <c r="E1935" s="25"/>
      <c r="F1935" s="25"/>
      <c r="G1935" s="37"/>
      <c r="H1935" s="80" t="str">
        <f t="shared" si="30"/>
        <v/>
      </c>
      <c r="N1935" s="1" t="e">
        <f>IF(AND(B1928=#REF!,C1928=#REF!),LOOKUP(9.99999999999999E+307,$N$1:N1934)+1,"")</f>
        <v>#REF!</v>
      </c>
      <c r="AH1935" s="3"/>
    </row>
    <row r="1936" spans="2:34" ht="20.100000000000001" customHeight="1" x14ac:dyDescent="0.2">
      <c r="B1936" s="38"/>
      <c r="C1936" s="27"/>
      <c r="D1936" s="28"/>
      <c r="E1936" s="25"/>
      <c r="F1936" s="25"/>
      <c r="G1936" s="37"/>
      <c r="H1936" s="80" t="str">
        <f t="shared" si="30"/>
        <v/>
      </c>
      <c r="N1936" s="1" t="e">
        <f>IF(AND(B1929=#REF!,C1929=#REF!),LOOKUP(9.99999999999999E+307,$N$1:N1935)+1,"")</f>
        <v>#REF!</v>
      </c>
      <c r="AH1936" s="3"/>
    </row>
    <row r="1937" spans="2:34" ht="20.100000000000001" customHeight="1" x14ac:dyDescent="0.2">
      <c r="B1937" s="38"/>
      <c r="C1937" s="27"/>
      <c r="D1937" s="28"/>
      <c r="E1937" s="25"/>
      <c r="F1937" s="25"/>
      <c r="G1937" s="37"/>
      <c r="H1937" s="80" t="str">
        <f t="shared" si="30"/>
        <v/>
      </c>
      <c r="N1937" s="1" t="e">
        <f>IF(AND(B1930=#REF!,C1930=#REF!),LOOKUP(9.99999999999999E+307,$N$1:N1936)+1,"")</f>
        <v>#REF!</v>
      </c>
      <c r="AH1937" s="3"/>
    </row>
    <row r="1938" spans="2:34" ht="20.100000000000001" customHeight="1" x14ac:dyDescent="0.2">
      <c r="B1938" s="38"/>
      <c r="C1938" s="27"/>
      <c r="D1938" s="28"/>
      <c r="E1938" s="25"/>
      <c r="F1938" s="25"/>
      <c r="G1938" s="37"/>
      <c r="H1938" s="80" t="str">
        <f t="shared" si="30"/>
        <v/>
      </c>
      <c r="N1938" s="1" t="e">
        <f>IF(AND(B1931=#REF!,C1931=#REF!),LOOKUP(9.99999999999999E+307,$N$1:N1937)+1,"")</f>
        <v>#REF!</v>
      </c>
      <c r="AH1938" s="3"/>
    </row>
    <row r="1939" spans="2:34" ht="20.100000000000001" customHeight="1" x14ac:dyDescent="0.2">
      <c r="B1939" s="38"/>
      <c r="C1939" s="27"/>
      <c r="D1939" s="28"/>
      <c r="E1939" s="25"/>
      <c r="F1939" s="25"/>
      <c r="G1939" s="37"/>
      <c r="H1939" s="80" t="str">
        <f t="shared" si="30"/>
        <v/>
      </c>
      <c r="N1939" s="1" t="e">
        <f>IF(AND(B1932=#REF!,C1932=#REF!),LOOKUP(9.99999999999999E+307,$N$1:N1938)+1,"")</f>
        <v>#REF!</v>
      </c>
      <c r="AH1939" s="3"/>
    </row>
    <row r="1940" spans="2:34" ht="20.100000000000001" customHeight="1" x14ac:dyDescent="0.2">
      <c r="B1940" s="38"/>
      <c r="C1940" s="27"/>
      <c r="D1940" s="28"/>
      <c r="E1940" s="25"/>
      <c r="F1940" s="25"/>
      <c r="G1940" s="37"/>
      <c r="H1940" s="80" t="str">
        <f t="shared" si="30"/>
        <v/>
      </c>
      <c r="N1940" s="1" t="e">
        <f>IF(AND(B1933=#REF!,C1933=#REF!),LOOKUP(9.99999999999999E+307,$N$1:N1939)+1,"")</f>
        <v>#REF!</v>
      </c>
      <c r="AH1940" s="3"/>
    </row>
    <row r="1941" spans="2:34" ht="20.100000000000001" customHeight="1" x14ac:dyDescent="0.2">
      <c r="B1941" s="38"/>
      <c r="C1941" s="27"/>
      <c r="D1941" s="28"/>
      <c r="E1941" s="25"/>
      <c r="F1941" s="25"/>
      <c r="G1941" s="37"/>
      <c r="H1941" s="80" t="str">
        <f t="shared" si="30"/>
        <v/>
      </c>
      <c r="N1941" s="1" t="e">
        <f>IF(AND(B1934=#REF!,C1934=#REF!),LOOKUP(9.99999999999999E+307,$N$1:N1940)+1,"")</f>
        <v>#REF!</v>
      </c>
      <c r="AH1941" s="3"/>
    </row>
    <row r="1942" spans="2:34" ht="20.100000000000001" customHeight="1" x14ac:dyDescent="0.2">
      <c r="B1942" s="38"/>
      <c r="C1942" s="27"/>
      <c r="D1942" s="28"/>
      <c r="E1942" s="25"/>
      <c r="F1942" s="25"/>
      <c r="G1942" s="37"/>
      <c r="H1942" s="80" t="str">
        <f t="shared" si="30"/>
        <v/>
      </c>
      <c r="N1942" s="1" t="e">
        <f>IF(AND(B1935=#REF!,C1935=#REF!),LOOKUP(9.99999999999999E+307,$N$1:N1941)+1,"")</f>
        <v>#REF!</v>
      </c>
      <c r="AH1942" s="3"/>
    </row>
    <row r="1943" spans="2:34" ht="20.100000000000001" customHeight="1" x14ac:dyDescent="0.2">
      <c r="B1943" s="38"/>
      <c r="C1943" s="27"/>
      <c r="D1943" s="28"/>
      <c r="E1943" s="25"/>
      <c r="F1943" s="25"/>
      <c r="G1943" s="37"/>
      <c r="H1943" s="80" t="str">
        <f t="shared" si="30"/>
        <v/>
      </c>
      <c r="N1943" s="1" t="e">
        <f>IF(AND(B1936=#REF!,C1936=#REF!),LOOKUP(9.99999999999999E+307,$N$1:N1942)+1,"")</f>
        <v>#REF!</v>
      </c>
      <c r="AH1943" s="3"/>
    </row>
    <row r="1944" spans="2:34" ht="20.100000000000001" customHeight="1" x14ac:dyDescent="0.2">
      <c r="B1944" s="38"/>
      <c r="C1944" s="27"/>
      <c r="D1944" s="28"/>
      <c r="E1944" s="25"/>
      <c r="F1944" s="25"/>
      <c r="G1944" s="37"/>
      <c r="H1944" s="80" t="str">
        <f t="shared" si="30"/>
        <v/>
      </c>
      <c r="N1944" s="1" t="e">
        <f>IF(AND(B1937=#REF!,C1937=#REF!),LOOKUP(9.99999999999999E+307,$N$1:N1943)+1,"")</f>
        <v>#REF!</v>
      </c>
      <c r="AH1944" s="3"/>
    </row>
    <row r="1945" spans="2:34" ht="20.100000000000001" customHeight="1" x14ac:dyDescent="0.2">
      <c r="B1945" s="38"/>
      <c r="C1945" s="27"/>
      <c r="D1945" s="28"/>
      <c r="E1945" s="25"/>
      <c r="F1945" s="25"/>
      <c r="G1945" s="37"/>
      <c r="H1945" s="80" t="str">
        <f t="shared" si="30"/>
        <v/>
      </c>
      <c r="N1945" s="1" t="e">
        <f>IF(AND(B1938=#REF!,C1938=#REF!),LOOKUP(9.99999999999999E+307,$N$1:N1944)+1,"")</f>
        <v>#REF!</v>
      </c>
      <c r="AH1945" s="3"/>
    </row>
    <row r="1946" spans="2:34" ht="20.100000000000001" customHeight="1" x14ac:dyDescent="0.2">
      <c r="B1946" s="38"/>
      <c r="C1946" s="27"/>
      <c r="D1946" s="28"/>
      <c r="E1946" s="25"/>
      <c r="F1946" s="25"/>
      <c r="G1946" s="37"/>
      <c r="H1946" s="80" t="str">
        <f t="shared" si="30"/>
        <v/>
      </c>
      <c r="N1946" s="1" t="e">
        <f>IF(AND(B1939=#REF!,C1939=#REF!),LOOKUP(9.99999999999999E+307,$N$1:N1945)+1,"")</f>
        <v>#REF!</v>
      </c>
      <c r="AH1946" s="3"/>
    </row>
    <row r="1947" spans="2:34" ht="20.100000000000001" customHeight="1" x14ac:dyDescent="0.2">
      <c r="B1947" s="38"/>
      <c r="C1947" s="27"/>
      <c r="D1947" s="28"/>
      <c r="E1947" s="25"/>
      <c r="F1947" s="25"/>
      <c r="G1947" s="37"/>
      <c r="H1947" s="80" t="str">
        <f t="shared" si="30"/>
        <v/>
      </c>
      <c r="N1947" s="1" t="e">
        <f>IF(AND(B1940=#REF!,C1940=#REF!),LOOKUP(9.99999999999999E+307,$N$1:N1946)+1,"")</f>
        <v>#REF!</v>
      </c>
      <c r="AH1947" s="3"/>
    </row>
    <row r="1948" spans="2:34" ht="20.100000000000001" customHeight="1" x14ac:dyDescent="0.2">
      <c r="B1948" s="38"/>
      <c r="C1948" s="27"/>
      <c r="D1948" s="28"/>
      <c r="E1948" s="25"/>
      <c r="F1948" s="25"/>
      <c r="G1948" s="37"/>
      <c r="H1948" s="80" t="str">
        <f t="shared" si="30"/>
        <v/>
      </c>
      <c r="N1948" s="1" t="e">
        <f>IF(AND(B1941=#REF!,C1941=#REF!),LOOKUP(9.99999999999999E+307,$N$1:N1947)+1,"")</f>
        <v>#REF!</v>
      </c>
      <c r="AH1948" s="3"/>
    </row>
    <row r="1949" spans="2:34" ht="20.100000000000001" customHeight="1" x14ac:dyDescent="0.2">
      <c r="B1949" s="38"/>
      <c r="C1949" s="27"/>
      <c r="D1949" s="28"/>
      <c r="E1949" s="25"/>
      <c r="F1949" s="25"/>
      <c r="G1949" s="37"/>
      <c r="H1949" s="80" t="str">
        <f t="shared" si="30"/>
        <v/>
      </c>
      <c r="N1949" s="1" t="e">
        <f>IF(AND(B1942=#REF!,C1942=#REF!),LOOKUP(9.99999999999999E+307,$N$1:N1948)+1,"")</f>
        <v>#REF!</v>
      </c>
      <c r="AH1949" s="3"/>
    </row>
    <row r="1950" spans="2:34" ht="20.100000000000001" customHeight="1" x14ac:dyDescent="0.2">
      <c r="B1950" s="38"/>
      <c r="C1950" s="27"/>
      <c r="D1950" s="28"/>
      <c r="E1950" s="25"/>
      <c r="F1950" s="25"/>
      <c r="G1950" s="37"/>
      <c r="H1950" s="80" t="str">
        <f t="shared" si="30"/>
        <v/>
      </c>
      <c r="N1950" s="1" t="e">
        <f>IF(AND(B1943=#REF!,C1943=#REF!),LOOKUP(9.99999999999999E+307,$N$1:N1949)+1,"")</f>
        <v>#REF!</v>
      </c>
      <c r="AH1950" s="3"/>
    </row>
    <row r="1951" spans="2:34" ht="20.100000000000001" customHeight="1" x14ac:dyDescent="0.2">
      <c r="B1951" s="38"/>
      <c r="C1951" s="27"/>
      <c r="D1951" s="28"/>
      <c r="E1951" s="25"/>
      <c r="F1951" s="25"/>
      <c r="G1951" s="37"/>
      <c r="H1951" s="80" t="str">
        <f t="shared" si="30"/>
        <v/>
      </c>
      <c r="N1951" s="1" t="e">
        <f>IF(AND(B1944=#REF!,C1944=#REF!),LOOKUP(9.99999999999999E+307,$N$1:N1950)+1,"")</f>
        <v>#REF!</v>
      </c>
      <c r="AH1951" s="3"/>
    </row>
    <row r="1952" spans="2:34" ht="20.100000000000001" customHeight="1" x14ac:dyDescent="0.2">
      <c r="B1952" s="38"/>
      <c r="C1952" s="27"/>
      <c r="D1952" s="28"/>
      <c r="E1952" s="25"/>
      <c r="F1952" s="25"/>
      <c r="G1952" s="37"/>
      <c r="H1952" s="80" t="str">
        <f t="shared" si="30"/>
        <v/>
      </c>
      <c r="N1952" s="1" t="e">
        <f>IF(AND(B1945=#REF!,C1945=#REF!),LOOKUP(9.99999999999999E+307,$N$1:N1951)+1,"")</f>
        <v>#REF!</v>
      </c>
      <c r="AH1952" s="3"/>
    </row>
    <row r="1953" spans="2:34" ht="20.100000000000001" customHeight="1" x14ac:dyDescent="0.2">
      <c r="B1953" s="38"/>
      <c r="C1953" s="27"/>
      <c r="D1953" s="28"/>
      <c r="E1953" s="25"/>
      <c r="F1953" s="25"/>
      <c r="G1953" s="37"/>
      <c r="H1953" s="80" t="str">
        <f t="shared" si="30"/>
        <v/>
      </c>
      <c r="N1953" s="1" t="e">
        <f>IF(AND(B1946=#REF!,C1946=#REF!),LOOKUP(9.99999999999999E+307,$N$1:N1952)+1,"")</f>
        <v>#REF!</v>
      </c>
      <c r="AH1953" s="3"/>
    </row>
    <row r="1954" spans="2:34" ht="20.100000000000001" customHeight="1" x14ac:dyDescent="0.2">
      <c r="B1954" s="38"/>
      <c r="C1954" s="27"/>
      <c r="D1954" s="28"/>
      <c r="E1954" s="25"/>
      <c r="F1954" s="25"/>
      <c r="G1954" s="37"/>
      <c r="H1954" s="80" t="str">
        <f t="shared" si="30"/>
        <v/>
      </c>
      <c r="N1954" s="1" t="e">
        <f>IF(AND(B1947=#REF!,C1947=#REF!),LOOKUP(9.99999999999999E+307,$N$1:N1953)+1,"")</f>
        <v>#REF!</v>
      </c>
      <c r="AH1954" s="3"/>
    </row>
    <row r="1955" spans="2:34" ht="20.100000000000001" customHeight="1" x14ac:dyDescent="0.2">
      <c r="B1955" s="38"/>
      <c r="C1955" s="27"/>
      <c r="D1955" s="28"/>
      <c r="E1955" s="25"/>
      <c r="F1955" s="25"/>
      <c r="G1955" s="37"/>
      <c r="H1955" s="80" t="str">
        <f t="shared" si="30"/>
        <v/>
      </c>
      <c r="N1955" s="1" t="e">
        <f>IF(AND(B1948=#REF!,C1948=#REF!),LOOKUP(9.99999999999999E+307,$N$1:N1954)+1,"")</f>
        <v>#REF!</v>
      </c>
      <c r="AH1955" s="3"/>
    </row>
    <row r="1956" spans="2:34" ht="20.100000000000001" customHeight="1" x14ac:dyDescent="0.2">
      <c r="B1956" s="38"/>
      <c r="C1956" s="27"/>
      <c r="D1956" s="28"/>
      <c r="E1956" s="25"/>
      <c r="F1956" s="25"/>
      <c r="G1956" s="37"/>
      <c r="H1956" s="80" t="str">
        <f t="shared" si="30"/>
        <v/>
      </c>
      <c r="N1956" s="1" t="e">
        <f>IF(AND(B1949=#REF!,C1949=#REF!),LOOKUP(9.99999999999999E+307,$N$1:N1955)+1,"")</f>
        <v>#REF!</v>
      </c>
      <c r="AH1956" s="3"/>
    </row>
    <row r="1957" spans="2:34" ht="20.100000000000001" customHeight="1" x14ac:dyDescent="0.2">
      <c r="B1957" s="38"/>
      <c r="C1957" s="27"/>
      <c r="D1957" s="28"/>
      <c r="E1957" s="25"/>
      <c r="F1957" s="25"/>
      <c r="G1957" s="37"/>
      <c r="H1957" s="80" t="str">
        <f t="shared" si="30"/>
        <v/>
      </c>
      <c r="N1957" s="1" t="e">
        <f>IF(AND(B1950=#REF!,C1950=#REF!),LOOKUP(9.99999999999999E+307,$N$1:N1956)+1,"")</f>
        <v>#REF!</v>
      </c>
      <c r="AH1957" s="3"/>
    </row>
    <row r="1958" spans="2:34" ht="20.100000000000001" customHeight="1" x14ac:dyDescent="0.2">
      <c r="B1958" s="38"/>
      <c r="C1958" s="27"/>
      <c r="D1958" s="28"/>
      <c r="E1958" s="25"/>
      <c r="F1958" s="25"/>
      <c r="G1958" s="37"/>
      <c r="H1958" s="80" t="str">
        <f t="shared" si="30"/>
        <v/>
      </c>
      <c r="N1958" s="1" t="e">
        <f>IF(AND(B1951=#REF!,C1951=#REF!),LOOKUP(9.99999999999999E+307,$N$1:N1957)+1,"")</f>
        <v>#REF!</v>
      </c>
      <c r="AH1958" s="3"/>
    </row>
    <row r="1959" spans="2:34" ht="20.100000000000001" customHeight="1" x14ac:dyDescent="0.2">
      <c r="B1959" s="38"/>
      <c r="C1959" s="27"/>
      <c r="D1959" s="28"/>
      <c r="E1959" s="25"/>
      <c r="F1959" s="25"/>
      <c r="G1959" s="37"/>
      <c r="H1959" s="80" t="str">
        <f t="shared" si="30"/>
        <v/>
      </c>
      <c r="N1959" s="1" t="e">
        <f>IF(AND(B1952=#REF!,C1952=#REF!),LOOKUP(9.99999999999999E+307,$N$1:N1958)+1,"")</f>
        <v>#REF!</v>
      </c>
      <c r="AH1959" s="3"/>
    </row>
    <row r="1960" spans="2:34" ht="20.100000000000001" customHeight="1" x14ac:dyDescent="0.2">
      <c r="B1960" s="38"/>
      <c r="C1960" s="27"/>
      <c r="D1960" s="28"/>
      <c r="E1960" s="25"/>
      <c r="F1960" s="25"/>
      <c r="G1960" s="37"/>
      <c r="H1960" s="80" t="str">
        <f t="shared" si="30"/>
        <v/>
      </c>
      <c r="N1960" s="1" t="e">
        <f>IF(AND(B1953=#REF!,C1953=#REF!),LOOKUP(9.99999999999999E+307,$N$1:N1959)+1,"")</f>
        <v>#REF!</v>
      </c>
      <c r="AH1960" s="3"/>
    </row>
    <row r="1961" spans="2:34" ht="20.100000000000001" customHeight="1" x14ac:dyDescent="0.2">
      <c r="B1961" s="38"/>
      <c r="C1961" s="27"/>
      <c r="D1961" s="28"/>
      <c r="E1961" s="25"/>
      <c r="F1961" s="25"/>
      <c r="G1961" s="37"/>
      <c r="H1961" s="80" t="str">
        <f t="shared" si="30"/>
        <v/>
      </c>
      <c r="N1961" s="1" t="e">
        <f>IF(AND(B1954=#REF!,C1954=#REF!),LOOKUP(9.99999999999999E+307,$N$1:N1960)+1,"")</f>
        <v>#REF!</v>
      </c>
      <c r="AH1961" s="3"/>
    </row>
    <row r="1962" spans="2:34" ht="20.100000000000001" customHeight="1" x14ac:dyDescent="0.2">
      <c r="B1962" s="38"/>
      <c r="C1962" s="27"/>
      <c r="D1962" s="28"/>
      <c r="E1962" s="25"/>
      <c r="F1962" s="25"/>
      <c r="G1962" s="37"/>
      <c r="H1962" s="80" t="str">
        <f t="shared" si="30"/>
        <v/>
      </c>
      <c r="N1962" s="1" t="e">
        <f>IF(AND(B1955=#REF!,C1955=#REF!),LOOKUP(9.99999999999999E+307,$N$1:N1961)+1,"")</f>
        <v>#REF!</v>
      </c>
      <c r="AH1962" s="3"/>
    </row>
    <row r="1963" spans="2:34" ht="20.100000000000001" customHeight="1" x14ac:dyDescent="0.2">
      <c r="B1963" s="38"/>
      <c r="C1963" s="27"/>
      <c r="D1963" s="28"/>
      <c r="E1963" s="25"/>
      <c r="F1963" s="25"/>
      <c r="G1963" s="37"/>
      <c r="H1963" s="80" t="str">
        <f t="shared" si="30"/>
        <v/>
      </c>
      <c r="N1963" s="1" t="e">
        <f>IF(AND(B1956=#REF!,C1956=#REF!),LOOKUP(9.99999999999999E+307,$N$1:N1962)+1,"")</f>
        <v>#REF!</v>
      </c>
      <c r="AH1963" s="3"/>
    </row>
    <row r="1964" spans="2:34" ht="20.100000000000001" customHeight="1" x14ac:dyDescent="0.2">
      <c r="B1964" s="38"/>
      <c r="C1964" s="27"/>
      <c r="D1964" s="28"/>
      <c r="E1964" s="25"/>
      <c r="F1964" s="25"/>
      <c r="G1964" s="37"/>
      <c r="H1964" s="80" t="str">
        <f t="shared" si="30"/>
        <v/>
      </c>
      <c r="N1964" s="1" t="e">
        <f>IF(AND(B1957=#REF!,C1957=#REF!),LOOKUP(9.99999999999999E+307,$N$1:N1963)+1,"")</f>
        <v>#REF!</v>
      </c>
      <c r="AH1964" s="3"/>
    </row>
    <row r="1965" spans="2:34" ht="20.100000000000001" customHeight="1" x14ac:dyDescent="0.2">
      <c r="B1965" s="38"/>
      <c r="C1965" s="27"/>
      <c r="D1965" s="28"/>
      <c r="E1965" s="25"/>
      <c r="F1965" s="25"/>
      <c r="G1965" s="37"/>
      <c r="H1965" s="80" t="str">
        <f t="shared" si="30"/>
        <v/>
      </c>
      <c r="N1965" s="1" t="e">
        <f>IF(AND(B1958=#REF!,C1958=#REF!),LOOKUP(9.99999999999999E+307,$N$1:N1964)+1,"")</f>
        <v>#REF!</v>
      </c>
      <c r="AH1965" s="3"/>
    </row>
    <row r="1966" spans="2:34" ht="20.100000000000001" customHeight="1" x14ac:dyDescent="0.2">
      <c r="B1966" s="38"/>
      <c r="C1966" s="27"/>
      <c r="D1966" s="28"/>
      <c r="E1966" s="25"/>
      <c r="F1966" s="25"/>
      <c r="G1966" s="37"/>
      <c r="H1966" s="80" t="str">
        <f t="shared" si="30"/>
        <v/>
      </c>
      <c r="N1966" s="1" t="e">
        <f>IF(AND(B1959=#REF!,C1959=#REF!),LOOKUP(9.99999999999999E+307,$N$1:N1965)+1,"")</f>
        <v>#REF!</v>
      </c>
      <c r="AH1966" s="3"/>
    </row>
    <row r="1967" spans="2:34" ht="20.100000000000001" customHeight="1" x14ac:dyDescent="0.2">
      <c r="B1967" s="38"/>
      <c r="C1967" s="27"/>
      <c r="D1967" s="28"/>
      <c r="E1967" s="25"/>
      <c r="F1967" s="25"/>
      <c r="G1967" s="37"/>
      <c r="H1967" s="80" t="str">
        <f t="shared" si="30"/>
        <v/>
      </c>
      <c r="N1967" s="1" t="e">
        <f>IF(AND(B1960=#REF!,C1960=#REF!),LOOKUP(9.99999999999999E+307,$N$1:N1966)+1,"")</f>
        <v>#REF!</v>
      </c>
      <c r="AH1967" s="3"/>
    </row>
    <row r="1968" spans="2:34" ht="20.100000000000001" customHeight="1" x14ac:dyDescent="0.2">
      <c r="B1968" s="38"/>
      <c r="C1968" s="27"/>
      <c r="D1968" s="28"/>
      <c r="E1968" s="25"/>
      <c r="F1968" s="25"/>
      <c r="G1968" s="37"/>
      <c r="H1968" s="80" t="str">
        <f t="shared" si="30"/>
        <v/>
      </c>
      <c r="N1968" s="1" t="e">
        <f>IF(AND(B1961=#REF!,C1961=#REF!),LOOKUP(9.99999999999999E+307,$N$1:N1967)+1,"")</f>
        <v>#REF!</v>
      </c>
      <c r="AH1968" s="3"/>
    </row>
    <row r="1969" spans="2:34" ht="20.100000000000001" customHeight="1" x14ac:dyDescent="0.2">
      <c r="B1969" s="38"/>
      <c r="C1969" s="27"/>
      <c r="D1969" s="28"/>
      <c r="E1969" s="25"/>
      <c r="F1969" s="25"/>
      <c r="G1969" s="37"/>
      <c r="H1969" s="80" t="str">
        <f t="shared" si="30"/>
        <v/>
      </c>
      <c r="N1969" s="1" t="e">
        <f>IF(AND(B1962=#REF!,C1962=#REF!),LOOKUP(9.99999999999999E+307,$N$1:N1968)+1,"")</f>
        <v>#REF!</v>
      </c>
      <c r="AH1969" s="3"/>
    </row>
    <row r="1970" spans="2:34" ht="20.100000000000001" customHeight="1" x14ac:dyDescent="0.2">
      <c r="B1970" s="38"/>
      <c r="C1970" s="27"/>
      <c r="D1970" s="28"/>
      <c r="E1970" s="25"/>
      <c r="F1970" s="25"/>
      <c r="G1970" s="37"/>
      <c r="H1970" s="80" t="str">
        <f t="shared" si="30"/>
        <v/>
      </c>
      <c r="N1970" s="1" t="e">
        <f>IF(AND(B1963=#REF!,C1963=#REF!),LOOKUP(9.99999999999999E+307,$N$1:N1969)+1,"")</f>
        <v>#REF!</v>
      </c>
      <c r="AH1970" s="3"/>
    </row>
    <row r="1971" spans="2:34" ht="20.100000000000001" customHeight="1" x14ac:dyDescent="0.2">
      <c r="B1971" s="38"/>
      <c r="C1971" s="27"/>
      <c r="D1971" s="28"/>
      <c r="E1971" s="25"/>
      <c r="F1971" s="25"/>
      <c r="G1971" s="37"/>
      <c r="H1971" s="80" t="str">
        <f t="shared" si="30"/>
        <v/>
      </c>
      <c r="N1971" s="1" t="e">
        <f>IF(AND(B1964=#REF!,C1964=#REF!),LOOKUP(9.99999999999999E+307,$N$1:N1970)+1,"")</f>
        <v>#REF!</v>
      </c>
      <c r="AH1971" s="3"/>
    </row>
    <row r="1972" spans="2:34" ht="20.100000000000001" customHeight="1" x14ac:dyDescent="0.2">
      <c r="B1972" s="38"/>
      <c r="C1972" s="27"/>
      <c r="D1972" s="28"/>
      <c r="E1972" s="25"/>
      <c r="F1972" s="25"/>
      <c r="G1972" s="37"/>
      <c r="H1972" s="80" t="str">
        <f t="shared" si="30"/>
        <v/>
      </c>
      <c r="N1972" s="1" t="e">
        <f>IF(AND(B1965=#REF!,C1965=#REF!),LOOKUP(9.99999999999999E+307,$N$1:N1971)+1,"")</f>
        <v>#REF!</v>
      </c>
      <c r="AH1972" s="3"/>
    </row>
    <row r="1973" spans="2:34" ht="20.100000000000001" customHeight="1" x14ac:dyDescent="0.2">
      <c r="B1973" s="38"/>
      <c r="C1973" s="27"/>
      <c r="D1973" s="28"/>
      <c r="E1973" s="25"/>
      <c r="F1973" s="25"/>
      <c r="G1973" s="37"/>
      <c r="H1973" s="80" t="str">
        <f t="shared" si="30"/>
        <v/>
      </c>
      <c r="N1973" s="1" t="e">
        <f>IF(AND(B1966=#REF!,C1966=#REF!),LOOKUP(9.99999999999999E+307,$N$1:N1972)+1,"")</f>
        <v>#REF!</v>
      </c>
      <c r="AH1973" s="3"/>
    </row>
    <row r="1974" spans="2:34" ht="20.100000000000001" customHeight="1" x14ac:dyDescent="0.2">
      <c r="B1974" s="38"/>
      <c r="C1974" s="27"/>
      <c r="D1974" s="28"/>
      <c r="E1974" s="25"/>
      <c r="F1974" s="25"/>
      <c r="G1974" s="37"/>
      <c r="H1974" s="80" t="str">
        <f t="shared" si="30"/>
        <v/>
      </c>
      <c r="N1974" s="1" t="e">
        <f>IF(AND(B1967=#REF!,C1967=#REF!),LOOKUP(9.99999999999999E+307,$N$1:N1973)+1,"")</f>
        <v>#REF!</v>
      </c>
      <c r="AH1974" s="3"/>
    </row>
    <row r="1975" spans="2:34" ht="20.100000000000001" customHeight="1" x14ac:dyDescent="0.2">
      <c r="B1975" s="38"/>
      <c r="C1975" s="27"/>
      <c r="D1975" s="28"/>
      <c r="E1975" s="25"/>
      <c r="F1975" s="25"/>
      <c r="G1975" s="37"/>
      <c r="H1975" s="80" t="str">
        <f t="shared" si="30"/>
        <v/>
      </c>
      <c r="N1975" s="1" t="e">
        <f>IF(AND(B1968=#REF!,C1968=#REF!),LOOKUP(9.99999999999999E+307,$N$1:N1974)+1,"")</f>
        <v>#REF!</v>
      </c>
      <c r="AH1975" s="3"/>
    </row>
    <row r="1976" spans="2:34" ht="20.100000000000001" customHeight="1" x14ac:dyDescent="0.2">
      <c r="B1976" s="38"/>
      <c r="C1976" s="27"/>
      <c r="D1976" s="28"/>
      <c r="E1976" s="25"/>
      <c r="F1976" s="25"/>
      <c r="G1976" s="37"/>
      <c r="H1976" s="80" t="str">
        <f t="shared" si="30"/>
        <v/>
      </c>
      <c r="N1976" s="1" t="e">
        <f>IF(AND(B1969=#REF!,C1969=#REF!),LOOKUP(9.99999999999999E+307,$N$1:N1975)+1,"")</f>
        <v>#REF!</v>
      </c>
      <c r="AH1976" s="3"/>
    </row>
    <row r="1977" spans="2:34" ht="20.100000000000001" customHeight="1" x14ac:dyDescent="0.2">
      <c r="B1977" s="38"/>
      <c r="C1977" s="27"/>
      <c r="D1977" s="28"/>
      <c r="E1977" s="25"/>
      <c r="F1977" s="25"/>
      <c r="G1977" s="37"/>
      <c r="H1977" s="80" t="str">
        <f t="shared" si="30"/>
        <v/>
      </c>
      <c r="N1977" s="1" t="e">
        <f>IF(AND(B1970=#REF!,C1970=#REF!),LOOKUP(9.99999999999999E+307,$N$1:N1976)+1,"")</f>
        <v>#REF!</v>
      </c>
      <c r="AH1977" s="3"/>
    </row>
    <row r="1978" spans="2:34" ht="20.100000000000001" customHeight="1" x14ac:dyDescent="0.2">
      <c r="B1978" s="38"/>
      <c r="C1978" s="27"/>
      <c r="D1978" s="28"/>
      <c r="E1978" s="25"/>
      <c r="F1978" s="25"/>
      <c r="G1978" s="37"/>
      <c r="H1978" s="80" t="str">
        <f t="shared" si="30"/>
        <v/>
      </c>
      <c r="N1978" s="1" t="e">
        <f>IF(AND(B1971=#REF!,C1971=#REF!),LOOKUP(9.99999999999999E+307,$N$1:N1977)+1,"")</f>
        <v>#REF!</v>
      </c>
      <c r="AH1978" s="3"/>
    </row>
    <row r="1979" spans="2:34" ht="20.100000000000001" customHeight="1" x14ac:dyDescent="0.2">
      <c r="B1979" s="38"/>
      <c r="C1979" s="27"/>
      <c r="D1979" s="28"/>
      <c r="E1979" s="25"/>
      <c r="F1979" s="25"/>
      <c r="G1979" s="37"/>
      <c r="H1979" s="80" t="str">
        <f t="shared" si="30"/>
        <v/>
      </c>
      <c r="N1979" s="1" t="e">
        <f>IF(AND(B1972=#REF!,C1972=#REF!),LOOKUP(9.99999999999999E+307,$N$1:N1978)+1,"")</f>
        <v>#REF!</v>
      </c>
      <c r="AH1979" s="3"/>
    </row>
    <row r="1980" spans="2:34" ht="20.100000000000001" customHeight="1" x14ac:dyDescent="0.2">
      <c r="B1980" s="38"/>
      <c r="C1980" s="27"/>
      <c r="D1980" s="28"/>
      <c r="E1980" s="25"/>
      <c r="F1980" s="25"/>
      <c r="G1980" s="37"/>
      <c r="H1980" s="80" t="str">
        <f t="shared" si="30"/>
        <v/>
      </c>
      <c r="N1980" s="1" t="e">
        <f>IF(AND(B1973=#REF!,C1973=#REF!),LOOKUP(9.99999999999999E+307,$N$1:N1979)+1,"")</f>
        <v>#REF!</v>
      </c>
      <c r="AH1980" s="3"/>
    </row>
    <row r="1981" spans="2:34" ht="20.100000000000001" customHeight="1" x14ac:dyDescent="0.2">
      <c r="B1981" s="38"/>
      <c r="C1981" s="27"/>
      <c r="D1981" s="28"/>
      <c r="E1981" s="25"/>
      <c r="F1981" s="25"/>
      <c r="G1981" s="37"/>
      <c r="H1981" s="80" t="str">
        <f t="shared" si="30"/>
        <v/>
      </c>
      <c r="N1981" s="1" t="e">
        <f>IF(AND(B1974=#REF!,C1974=#REF!),LOOKUP(9.99999999999999E+307,$N$1:N1980)+1,"")</f>
        <v>#REF!</v>
      </c>
      <c r="AH1981" s="3"/>
    </row>
    <row r="1982" spans="2:34" ht="20.100000000000001" customHeight="1" x14ac:dyDescent="0.2">
      <c r="B1982" s="38"/>
      <c r="C1982" s="27"/>
      <c r="D1982" s="28"/>
      <c r="E1982" s="25"/>
      <c r="F1982" s="25"/>
      <c r="G1982" s="37"/>
      <c r="H1982" s="80" t="str">
        <f t="shared" si="30"/>
        <v/>
      </c>
      <c r="N1982" s="1" t="e">
        <f>IF(AND(B1975=#REF!,C1975=#REF!),LOOKUP(9.99999999999999E+307,$N$1:N1981)+1,"")</f>
        <v>#REF!</v>
      </c>
      <c r="AH1982" s="3"/>
    </row>
    <row r="1983" spans="2:34" ht="20.100000000000001" customHeight="1" x14ac:dyDescent="0.2">
      <c r="B1983" s="38"/>
      <c r="C1983" s="27"/>
      <c r="D1983" s="28"/>
      <c r="E1983" s="25"/>
      <c r="F1983" s="25"/>
      <c r="G1983" s="37"/>
      <c r="H1983" s="80" t="str">
        <f t="shared" si="30"/>
        <v/>
      </c>
      <c r="N1983" s="1" t="e">
        <f>IF(AND(B1976=#REF!,C1976=#REF!),LOOKUP(9.99999999999999E+307,$N$1:N1982)+1,"")</f>
        <v>#REF!</v>
      </c>
      <c r="AH1983" s="3"/>
    </row>
    <row r="1984" spans="2:34" ht="20.100000000000001" customHeight="1" x14ac:dyDescent="0.2">
      <c r="B1984" s="38"/>
      <c r="C1984" s="27"/>
      <c r="D1984" s="28"/>
      <c r="E1984" s="25"/>
      <c r="F1984" s="25"/>
      <c r="G1984" s="37"/>
      <c r="H1984" s="80" t="str">
        <f t="shared" si="30"/>
        <v/>
      </c>
      <c r="N1984" s="1" t="e">
        <f>IF(AND(B1977=#REF!,C1977=#REF!),LOOKUP(9.99999999999999E+307,$N$1:N1983)+1,"")</f>
        <v>#REF!</v>
      </c>
      <c r="AH1984" s="3"/>
    </row>
    <row r="1985" spans="2:34" ht="20.100000000000001" customHeight="1" x14ac:dyDescent="0.2">
      <c r="B1985" s="38"/>
      <c r="C1985" s="27"/>
      <c r="D1985" s="28"/>
      <c r="E1985" s="25"/>
      <c r="F1985" s="25"/>
      <c r="G1985" s="37"/>
      <c r="H1985" s="80" t="str">
        <f t="shared" si="30"/>
        <v/>
      </c>
      <c r="N1985" s="1" t="e">
        <f>IF(AND(B1978=#REF!,C1978=#REF!),LOOKUP(9.99999999999999E+307,$N$1:N1984)+1,"")</f>
        <v>#REF!</v>
      </c>
      <c r="AH1985" s="3"/>
    </row>
    <row r="1986" spans="2:34" ht="20.100000000000001" customHeight="1" x14ac:dyDescent="0.2">
      <c r="B1986" s="38"/>
      <c r="C1986" s="27"/>
      <c r="D1986" s="28"/>
      <c r="E1986" s="25"/>
      <c r="F1986" s="25"/>
      <c r="G1986" s="37"/>
      <c r="H1986" s="80" t="str">
        <f t="shared" si="30"/>
        <v/>
      </c>
      <c r="N1986" s="1" t="e">
        <f>IF(AND(B1979=#REF!,C1979=#REF!),LOOKUP(9.99999999999999E+307,$N$1:N1985)+1,"")</f>
        <v>#REF!</v>
      </c>
      <c r="AH1986" s="3"/>
    </row>
    <row r="1987" spans="2:34" ht="20.100000000000001" customHeight="1" x14ac:dyDescent="0.2">
      <c r="B1987" s="38"/>
      <c r="C1987" s="27"/>
      <c r="D1987" s="28"/>
      <c r="E1987" s="25"/>
      <c r="F1987" s="25"/>
      <c r="G1987" s="37"/>
      <c r="H1987" s="80" t="str">
        <f t="shared" si="30"/>
        <v/>
      </c>
      <c r="N1987" s="1" t="e">
        <f>IF(AND(B1980=#REF!,C1980=#REF!),LOOKUP(9.99999999999999E+307,$N$1:N1986)+1,"")</f>
        <v>#REF!</v>
      </c>
      <c r="AH1987" s="3"/>
    </row>
    <row r="1988" spans="2:34" ht="20.100000000000001" customHeight="1" x14ac:dyDescent="0.2">
      <c r="B1988" s="38"/>
      <c r="C1988" s="27"/>
      <c r="D1988" s="28"/>
      <c r="E1988" s="25"/>
      <c r="F1988" s="25"/>
      <c r="G1988" s="37"/>
      <c r="H1988" s="80" t="str">
        <f t="shared" ref="H1988:H2051" si="31">IF(E1988="","",IF(E1988="เด็กชาย","M",IF(E1988="นาย","M","W")))</f>
        <v/>
      </c>
      <c r="N1988" s="1" t="e">
        <f>IF(AND(B1981=#REF!,C1981=#REF!),LOOKUP(9.99999999999999E+307,$N$1:N1987)+1,"")</f>
        <v>#REF!</v>
      </c>
      <c r="AH1988" s="3"/>
    </row>
    <row r="1989" spans="2:34" ht="20.100000000000001" customHeight="1" x14ac:dyDescent="0.2">
      <c r="B1989" s="38"/>
      <c r="C1989" s="27"/>
      <c r="D1989" s="28"/>
      <c r="E1989" s="25"/>
      <c r="F1989" s="25"/>
      <c r="G1989" s="37"/>
      <c r="H1989" s="80" t="str">
        <f t="shared" si="31"/>
        <v/>
      </c>
      <c r="N1989" s="1" t="e">
        <f>IF(AND(B1982=#REF!,C1982=#REF!),LOOKUP(9.99999999999999E+307,$N$1:N1988)+1,"")</f>
        <v>#REF!</v>
      </c>
      <c r="AH1989" s="3"/>
    </row>
    <row r="1990" spans="2:34" ht="20.100000000000001" customHeight="1" x14ac:dyDescent="0.2">
      <c r="B1990" s="38"/>
      <c r="C1990" s="27"/>
      <c r="D1990" s="28"/>
      <c r="E1990" s="25"/>
      <c r="F1990" s="25"/>
      <c r="G1990" s="37"/>
      <c r="H1990" s="80" t="str">
        <f t="shared" si="31"/>
        <v/>
      </c>
      <c r="N1990" s="1" t="e">
        <f>IF(AND(B1983=#REF!,C1983=#REF!),LOOKUP(9.99999999999999E+307,$N$1:N1989)+1,"")</f>
        <v>#REF!</v>
      </c>
      <c r="AH1990" s="3"/>
    </row>
    <row r="1991" spans="2:34" ht="20.100000000000001" customHeight="1" x14ac:dyDescent="0.2">
      <c r="B1991" s="38"/>
      <c r="C1991" s="27"/>
      <c r="D1991" s="28"/>
      <c r="E1991" s="25"/>
      <c r="F1991" s="25"/>
      <c r="G1991" s="37"/>
      <c r="H1991" s="80" t="str">
        <f t="shared" si="31"/>
        <v/>
      </c>
      <c r="N1991" s="1" t="e">
        <f>IF(AND(B1984=#REF!,C1984=#REF!),LOOKUP(9.99999999999999E+307,$N$1:N1990)+1,"")</f>
        <v>#REF!</v>
      </c>
      <c r="AH1991" s="3"/>
    </row>
    <row r="1992" spans="2:34" ht="20.100000000000001" customHeight="1" x14ac:dyDescent="0.2">
      <c r="B1992" s="38"/>
      <c r="C1992" s="27"/>
      <c r="D1992" s="28"/>
      <c r="E1992" s="25"/>
      <c r="F1992" s="25"/>
      <c r="G1992" s="37"/>
      <c r="H1992" s="80" t="str">
        <f t="shared" si="31"/>
        <v/>
      </c>
      <c r="N1992" s="1" t="e">
        <f>IF(AND(B1985=#REF!,C1985=#REF!),LOOKUP(9.99999999999999E+307,$N$1:N1991)+1,"")</f>
        <v>#REF!</v>
      </c>
      <c r="AH1992" s="3"/>
    </row>
    <row r="1993" spans="2:34" ht="20.100000000000001" customHeight="1" x14ac:dyDescent="0.2">
      <c r="B1993" s="38"/>
      <c r="C1993" s="27"/>
      <c r="D1993" s="28"/>
      <c r="E1993" s="25"/>
      <c r="F1993" s="25"/>
      <c r="G1993" s="37"/>
      <c r="H1993" s="80" t="str">
        <f t="shared" si="31"/>
        <v/>
      </c>
      <c r="N1993" s="1" t="e">
        <f>IF(AND(B1986=#REF!,C1986=#REF!),LOOKUP(9.99999999999999E+307,$N$1:N1992)+1,"")</f>
        <v>#REF!</v>
      </c>
      <c r="AH1993" s="3"/>
    </row>
    <row r="1994" spans="2:34" ht="20.100000000000001" customHeight="1" x14ac:dyDescent="0.2">
      <c r="B1994" s="38"/>
      <c r="C1994" s="27"/>
      <c r="D1994" s="28"/>
      <c r="E1994" s="25"/>
      <c r="F1994" s="25"/>
      <c r="G1994" s="37"/>
      <c r="H1994" s="80" t="str">
        <f t="shared" si="31"/>
        <v/>
      </c>
      <c r="N1994" s="1" t="e">
        <f>IF(AND(B1987=#REF!,C1987=#REF!),LOOKUP(9.99999999999999E+307,$N$1:N1993)+1,"")</f>
        <v>#REF!</v>
      </c>
      <c r="AH1994" s="3"/>
    </row>
    <row r="1995" spans="2:34" ht="20.100000000000001" customHeight="1" x14ac:dyDescent="0.2">
      <c r="B1995" s="38"/>
      <c r="C1995" s="27"/>
      <c r="D1995" s="28"/>
      <c r="E1995" s="25"/>
      <c r="F1995" s="25"/>
      <c r="G1995" s="37"/>
      <c r="H1995" s="80" t="str">
        <f t="shared" si="31"/>
        <v/>
      </c>
      <c r="N1995" s="1" t="e">
        <f>IF(AND(B1988=#REF!,C1988=#REF!),LOOKUP(9.99999999999999E+307,$N$1:N1994)+1,"")</f>
        <v>#REF!</v>
      </c>
      <c r="AH1995" s="3"/>
    </row>
    <row r="1996" spans="2:34" ht="20.100000000000001" customHeight="1" x14ac:dyDescent="0.2">
      <c r="B1996" s="38"/>
      <c r="C1996" s="27"/>
      <c r="D1996" s="28"/>
      <c r="E1996" s="25"/>
      <c r="F1996" s="25"/>
      <c r="G1996" s="37"/>
      <c r="H1996" s="80" t="str">
        <f t="shared" si="31"/>
        <v/>
      </c>
      <c r="N1996" s="1" t="e">
        <f>IF(AND(B1989=#REF!,C1989=#REF!),LOOKUP(9.99999999999999E+307,$N$1:N1995)+1,"")</f>
        <v>#REF!</v>
      </c>
      <c r="AH1996" s="3"/>
    </row>
    <row r="1997" spans="2:34" ht="20.100000000000001" customHeight="1" x14ac:dyDescent="0.2">
      <c r="B1997" s="38"/>
      <c r="C1997" s="27"/>
      <c r="D1997" s="28"/>
      <c r="E1997" s="25"/>
      <c r="F1997" s="25"/>
      <c r="G1997" s="37"/>
      <c r="H1997" s="80" t="str">
        <f t="shared" si="31"/>
        <v/>
      </c>
      <c r="N1997" s="1" t="e">
        <f>IF(AND(B1990=#REF!,C1990=#REF!),LOOKUP(9.99999999999999E+307,$N$1:N1996)+1,"")</f>
        <v>#REF!</v>
      </c>
      <c r="AH1997" s="3"/>
    </row>
    <row r="1998" spans="2:34" ht="20.100000000000001" customHeight="1" x14ac:dyDescent="0.2">
      <c r="B1998" s="38"/>
      <c r="C1998" s="27"/>
      <c r="D1998" s="28"/>
      <c r="E1998" s="25"/>
      <c r="F1998" s="25"/>
      <c r="G1998" s="37"/>
      <c r="H1998" s="80" t="str">
        <f t="shared" si="31"/>
        <v/>
      </c>
      <c r="N1998" s="1" t="e">
        <f>IF(AND(B1991=#REF!,C1991=#REF!),LOOKUP(9.99999999999999E+307,$N$1:N1997)+1,"")</f>
        <v>#REF!</v>
      </c>
      <c r="AH1998" s="3"/>
    </row>
    <row r="1999" spans="2:34" ht="20.100000000000001" customHeight="1" x14ac:dyDescent="0.2">
      <c r="B1999" s="38"/>
      <c r="C1999" s="27"/>
      <c r="D1999" s="28"/>
      <c r="E1999" s="25"/>
      <c r="F1999" s="25"/>
      <c r="G1999" s="37"/>
      <c r="H1999" s="80" t="str">
        <f t="shared" si="31"/>
        <v/>
      </c>
      <c r="N1999" s="1" t="e">
        <f>IF(AND(B1992=#REF!,C1992=#REF!),LOOKUP(9.99999999999999E+307,$N$1:N1998)+1,"")</f>
        <v>#REF!</v>
      </c>
      <c r="AH1999" s="3"/>
    </row>
    <row r="2000" spans="2:34" ht="20.100000000000001" customHeight="1" x14ac:dyDescent="0.2">
      <c r="B2000" s="38"/>
      <c r="C2000" s="27"/>
      <c r="D2000" s="28"/>
      <c r="E2000" s="25"/>
      <c r="F2000" s="25"/>
      <c r="G2000" s="37"/>
      <c r="H2000" s="80" t="str">
        <f t="shared" si="31"/>
        <v/>
      </c>
      <c r="N2000" s="1" t="e">
        <f>IF(AND(B1993=#REF!,C1993=#REF!),LOOKUP(9.99999999999999E+307,$N$1:N1999)+1,"")</f>
        <v>#REF!</v>
      </c>
      <c r="AH2000" s="3"/>
    </row>
    <row r="2001" spans="2:34" ht="20.100000000000001" customHeight="1" x14ac:dyDescent="0.2">
      <c r="B2001" s="38"/>
      <c r="C2001" s="27"/>
      <c r="D2001" s="28"/>
      <c r="E2001" s="25"/>
      <c r="F2001" s="25"/>
      <c r="G2001" s="37"/>
      <c r="H2001" s="80" t="str">
        <f t="shared" si="31"/>
        <v/>
      </c>
      <c r="N2001" s="1" t="e">
        <f>IF(AND(B1994=#REF!,C1994=#REF!),LOOKUP(9.99999999999999E+307,$N$1:N2000)+1,"")</f>
        <v>#REF!</v>
      </c>
      <c r="AH2001" s="3"/>
    </row>
    <row r="2002" spans="2:34" ht="20.100000000000001" customHeight="1" x14ac:dyDescent="0.2">
      <c r="B2002" s="38"/>
      <c r="C2002" s="27"/>
      <c r="D2002" s="28"/>
      <c r="E2002" s="25"/>
      <c r="F2002" s="25"/>
      <c r="G2002" s="37"/>
      <c r="H2002" s="80" t="str">
        <f t="shared" si="31"/>
        <v/>
      </c>
      <c r="N2002" s="1" t="e">
        <f>IF(AND(B1995=#REF!,C1995=#REF!),LOOKUP(9.99999999999999E+307,$N$1:N2001)+1,"")</f>
        <v>#REF!</v>
      </c>
      <c r="AH2002" s="3"/>
    </row>
    <row r="2003" spans="2:34" ht="20.100000000000001" customHeight="1" x14ac:dyDescent="0.2">
      <c r="B2003" s="38"/>
      <c r="C2003" s="27"/>
      <c r="D2003" s="28"/>
      <c r="E2003" s="25"/>
      <c r="F2003" s="25"/>
      <c r="G2003" s="37"/>
      <c r="H2003" s="80" t="str">
        <f t="shared" si="31"/>
        <v/>
      </c>
      <c r="N2003" s="1" t="e">
        <f>IF(AND(B1996=#REF!,C1996=#REF!),LOOKUP(9.99999999999999E+307,$N$1:N2002)+1,"")</f>
        <v>#REF!</v>
      </c>
      <c r="AH2003" s="3"/>
    </row>
    <row r="2004" spans="2:34" ht="20.100000000000001" customHeight="1" x14ac:dyDescent="0.2">
      <c r="B2004" s="38"/>
      <c r="C2004" s="27"/>
      <c r="D2004" s="28"/>
      <c r="E2004" s="25"/>
      <c r="F2004" s="25"/>
      <c r="G2004" s="37"/>
      <c r="H2004" s="80" t="str">
        <f t="shared" si="31"/>
        <v/>
      </c>
      <c r="N2004" s="1" t="e">
        <f>IF(AND(B1997=#REF!,C1997=#REF!),LOOKUP(9.99999999999999E+307,$N$1:N2003)+1,"")</f>
        <v>#REF!</v>
      </c>
      <c r="AH2004" s="3"/>
    </row>
    <row r="2005" spans="2:34" ht="20.100000000000001" customHeight="1" x14ac:dyDescent="0.2">
      <c r="B2005" s="38"/>
      <c r="C2005" s="27"/>
      <c r="D2005" s="28"/>
      <c r="E2005" s="25"/>
      <c r="F2005" s="25"/>
      <c r="G2005" s="37"/>
      <c r="H2005" s="80" t="str">
        <f t="shared" si="31"/>
        <v/>
      </c>
      <c r="N2005" s="1" t="e">
        <f>IF(AND(B1998=#REF!,C1998=#REF!),LOOKUP(9.99999999999999E+307,$N$1:N2004)+1,"")</f>
        <v>#REF!</v>
      </c>
      <c r="AH2005" s="3"/>
    </row>
    <row r="2006" spans="2:34" ht="20.100000000000001" customHeight="1" x14ac:dyDescent="0.2">
      <c r="B2006" s="38"/>
      <c r="C2006" s="27"/>
      <c r="D2006" s="28"/>
      <c r="E2006" s="25"/>
      <c r="F2006" s="25"/>
      <c r="G2006" s="37"/>
      <c r="H2006" s="80" t="str">
        <f t="shared" si="31"/>
        <v/>
      </c>
      <c r="N2006" s="1" t="e">
        <f>IF(AND(B1999=#REF!,C1999=#REF!),LOOKUP(9.99999999999999E+307,$N$1:N2005)+1,"")</f>
        <v>#REF!</v>
      </c>
      <c r="AH2006" s="3"/>
    </row>
    <row r="2007" spans="2:34" ht="20.100000000000001" customHeight="1" x14ac:dyDescent="0.2">
      <c r="B2007" s="38"/>
      <c r="C2007" s="27"/>
      <c r="D2007" s="28"/>
      <c r="E2007" s="25"/>
      <c r="F2007" s="25"/>
      <c r="G2007" s="37"/>
      <c r="H2007" s="80" t="str">
        <f t="shared" si="31"/>
        <v/>
      </c>
      <c r="N2007" s="1" t="e">
        <f>IF(AND(B2000=#REF!,C2000=#REF!),LOOKUP(9.99999999999999E+307,$N$1:N2006)+1,"")</f>
        <v>#REF!</v>
      </c>
      <c r="AH2007" s="3"/>
    </row>
    <row r="2008" spans="2:34" ht="20.100000000000001" customHeight="1" x14ac:dyDescent="0.2">
      <c r="B2008" s="38"/>
      <c r="C2008" s="27"/>
      <c r="D2008" s="28"/>
      <c r="E2008" s="25"/>
      <c r="F2008" s="25"/>
      <c r="G2008" s="37"/>
      <c r="H2008" s="80" t="str">
        <f t="shared" si="31"/>
        <v/>
      </c>
      <c r="N2008" s="1" t="e">
        <f>IF(AND(B2001=#REF!,C2001=#REF!),LOOKUP(9.99999999999999E+307,$N$1:N2007)+1,"")</f>
        <v>#REF!</v>
      </c>
      <c r="AH2008" s="3"/>
    </row>
    <row r="2009" spans="2:34" ht="20.100000000000001" customHeight="1" x14ac:dyDescent="0.2">
      <c r="B2009" s="38"/>
      <c r="C2009" s="27"/>
      <c r="D2009" s="28"/>
      <c r="E2009" s="25"/>
      <c r="F2009" s="25"/>
      <c r="G2009" s="37"/>
      <c r="H2009" s="80" t="str">
        <f t="shared" si="31"/>
        <v/>
      </c>
      <c r="N2009" s="1" t="e">
        <f>IF(AND(B2002=#REF!,C2002=#REF!),LOOKUP(9.99999999999999E+307,$N$1:N2008)+1,"")</f>
        <v>#REF!</v>
      </c>
      <c r="AH2009" s="3"/>
    </row>
    <row r="2010" spans="2:34" ht="20.100000000000001" customHeight="1" x14ac:dyDescent="0.2">
      <c r="B2010" s="38"/>
      <c r="C2010" s="27"/>
      <c r="D2010" s="28"/>
      <c r="E2010" s="25"/>
      <c r="F2010" s="25"/>
      <c r="G2010" s="37"/>
      <c r="H2010" s="80" t="str">
        <f t="shared" si="31"/>
        <v/>
      </c>
      <c r="N2010" s="1" t="e">
        <f>IF(AND(B2003=#REF!,C2003=#REF!),LOOKUP(9.99999999999999E+307,$N$1:N2009)+1,"")</f>
        <v>#REF!</v>
      </c>
      <c r="AH2010" s="3"/>
    </row>
    <row r="2011" spans="2:34" ht="20.100000000000001" customHeight="1" x14ac:dyDescent="0.2">
      <c r="B2011" s="38"/>
      <c r="C2011" s="27"/>
      <c r="D2011" s="28"/>
      <c r="E2011" s="25"/>
      <c r="F2011" s="25"/>
      <c r="G2011" s="37"/>
      <c r="H2011" s="80" t="str">
        <f t="shared" si="31"/>
        <v/>
      </c>
      <c r="N2011" s="1" t="e">
        <f>IF(AND(B2004=#REF!,C2004=#REF!),LOOKUP(9.99999999999999E+307,$N$1:N2010)+1,"")</f>
        <v>#REF!</v>
      </c>
      <c r="AH2011" s="3"/>
    </row>
    <row r="2012" spans="2:34" ht="20.100000000000001" customHeight="1" x14ac:dyDescent="0.2">
      <c r="B2012" s="38"/>
      <c r="C2012" s="27"/>
      <c r="D2012" s="28"/>
      <c r="E2012" s="25"/>
      <c r="F2012" s="25"/>
      <c r="G2012" s="37"/>
      <c r="H2012" s="80" t="str">
        <f t="shared" si="31"/>
        <v/>
      </c>
      <c r="N2012" s="1" t="e">
        <f>IF(AND(B2005=#REF!,C2005=#REF!),LOOKUP(9.99999999999999E+307,$N$1:N2011)+1,"")</f>
        <v>#REF!</v>
      </c>
      <c r="AH2012" s="3"/>
    </row>
    <row r="2013" spans="2:34" ht="20.100000000000001" customHeight="1" x14ac:dyDescent="0.2">
      <c r="B2013" s="38"/>
      <c r="C2013" s="27"/>
      <c r="D2013" s="28"/>
      <c r="E2013" s="25"/>
      <c r="F2013" s="25"/>
      <c r="G2013" s="37"/>
      <c r="H2013" s="80" t="str">
        <f t="shared" si="31"/>
        <v/>
      </c>
      <c r="N2013" s="1" t="e">
        <f>IF(AND(B2006=#REF!,C2006=#REF!),LOOKUP(9.99999999999999E+307,$N$1:N2012)+1,"")</f>
        <v>#REF!</v>
      </c>
      <c r="AH2013" s="3"/>
    </row>
    <row r="2014" spans="2:34" ht="20.100000000000001" customHeight="1" x14ac:dyDescent="0.2">
      <c r="B2014" s="38"/>
      <c r="C2014" s="27"/>
      <c r="D2014" s="28"/>
      <c r="E2014" s="25"/>
      <c r="F2014" s="25"/>
      <c r="G2014" s="37"/>
      <c r="H2014" s="80" t="str">
        <f t="shared" si="31"/>
        <v/>
      </c>
      <c r="N2014" s="1" t="e">
        <f>IF(AND(B2007=#REF!,C2007=#REF!),LOOKUP(9.99999999999999E+307,$N$1:N2013)+1,"")</f>
        <v>#REF!</v>
      </c>
      <c r="AH2014" s="3"/>
    </row>
    <row r="2015" spans="2:34" ht="20.100000000000001" customHeight="1" x14ac:dyDescent="0.2">
      <c r="B2015" s="38"/>
      <c r="C2015" s="27"/>
      <c r="D2015" s="28"/>
      <c r="E2015" s="25"/>
      <c r="F2015" s="25"/>
      <c r="G2015" s="37"/>
      <c r="H2015" s="80" t="str">
        <f t="shared" si="31"/>
        <v/>
      </c>
      <c r="N2015" s="1" t="e">
        <f>IF(AND(B2008=#REF!,C2008=#REF!),LOOKUP(9.99999999999999E+307,$N$1:N2014)+1,"")</f>
        <v>#REF!</v>
      </c>
      <c r="AH2015" s="3"/>
    </row>
    <row r="2016" spans="2:34" ht="20.100000000000001" customHeight="1" x14ac:dyDescent="0.2">
      <c r="B2016" s="38"/>
      <c r="C2016" s="27"/>
      <c r="D2016" s="28"/>
      <c r="E2016" s="25"/>
      <c r="F2016" s="25"/>
      <c r="G2016" s="37"/>
      <c r="H2016" s="80" t="str">
        <f t="shared" si="31"/>
        <v/>
      </c>
      <c r="N2016" s="1" t="e">
        <f>IF(AND(B2009=#REF!,C2009=#REF!),LOOKUP(9.99999999999999E+307,$N$1:N2015)+1,"")</f>
        <v>#REF!</v>
      </c>
      <c r="AH2016" s="3"/>
    </row>
    <row r="2017" spans="2:34" ht="20.100000000000001" customHeight="1" x14ac:dyDescent="0.2">
      <c r="B2017" s="38"/>
      <c r="C2017" s="27"/>
      <c r="D2017" s="28"/>
      <c r="E2017" s="25"/>
      <c r="F2017" s="25"/>
      <c r="G2017" s="37"/>
      <c r="H2017" s="80" t="str">
        <f t="shared" si="31"/>
        <v/>
      </c>
      <c r="N2017" s="1" t="e">
        <f>IF(AND(B2010=#REF!,C2010=#REF!),LOOKUP(9.99999999999999E+307,$N$1:N2016)+1,"")</f>
        <v>#REF!</v>
      </c>
      <c r="AH2017" s="3"/>
    </row>
    <row r="2018" spans="2:34" ht="20.100000000000001" customHeight="1" x14ac:dyDescent="0.2">
      <c r="B2018" s="38"/>
      <c r="C2018" s="27"/>
      <c r="D2018" s="28"/>
      <c r="E2018" s="25"/>
      <c r="F2018" s="25"/>
      <c r="G2018" s="37"/>
      <c r="H2018" s="80" t="str">
        <f t="shared" si="31"/>
        <v/>
      </c>
      <c r="N2018" s="1" t="e">
        <f>IF(AND(B2011=#REF!,C2011=#REF!),LOOKUP(9.99999999999999E+307,$N$1:N2017)+1,"")</f>
        <v>#REF!</v>
      </c>
      <c r="AH2018" s="3"/>
    </row>
    <row r="2019" spans="2:34" ht="20.100000000000001" customHeight="1" x14ac:dyDescent="0.2">
      <c r="B2019" s="38"/>
      <c r="C2019" s="27"/>
      <c r="D2019" s="28"/>
      <c r="E2019" s="25"/>
      <c r="F2019" s="25"/>
      <c r="G2019" s="37"/>
      <c r="H2019" s="80" t="str">
        <f t="shared" si="31"/>
        <v/>
      </c>
      <c r="N2019" s="1" t="e">
        <f>IF(AND(B2012=#REF!,C2012=#REF!),LOOKUP(9.99999999999999E+307,$N$1:N2018)+1,"")</f>
        <v>#REF!</v>
      </c>
      <c r="AH2019" s="3"/>
    </row>
    <row r="2020" spans="2:34" ht="20.100000000000001" customHeight="1" x14ac:dyDescent="0.2">
      <c r="B2020" s="38"/>
      <c r="C2020" s="27"/>
      <c r="D2020" s="28"/>
      <c r="E2020" s="25"/>
      <c r="F2020" s="25"/>
      <c r="G2020" s="37"/>
      <c r="H2020" s="80" t="str">
        <f t="shared" si="31"/>
        <v/>
      </c>
      <c r="N2020" s="1" t="e">
        <f>IF(AND(B2013=#REF!,C2013=#REF!),LOOKUP(9.99999999999999E+307,$N$1:N2019)+1,"")</f>
        <v>#REF!</v>
      </c>
      <c r="AH2020" s="3"/>
    </row>
    <row r="2021" spans="2:34" ht="20.100000000000001" customHeight="1" x14ac:dyDescent="0.2">
      <c r="B2021" s="38"/>
      <c r="C2021" s="27"/>
      <c r="D2021" s="28"/>
      <c r="E2021" s="25"/>
      <c r="F2021" s="25"/>
      <c r="G2021" s="37"/>
      <c r="H2021" s="80" t="str">
        <f t="shared" si="31"/>
        <v/>
      </c>
      <c r="N2021" s="1" t="e">
        <f>IF(AND(B2014=#REF!,C2014=#REF!),LOOKUP(9.99999999999999E+307,$N$1:N2020)+1,"")</f>
        <v>#REF!</v>
      </c>
      <c r="AH2021" s="3"/>
    </row>
    <row r="2022" spans="2:34" ht="20.100000000000001" customHeight="1" x14ac:dyDescent="0.2">
      <c r="B2022" s="38"/>
      <c r="C2022" s="27"/>
      <c r="D2022" s="28"/>
      <c r="E2022" s="25"/>
      <c r="F2022" s="25"/>
      <c r="G2022" s="37"/>
      <c r="H2022" s="80" t="str">
        <f t="shared" si="31"/>
        <v/>
      </c>
      <c r="N2022" s="1" t="e">
        <f>IF(AND(B2015=#REF!,C2015=#REF!),LOOKUP(9.99999999999999E+307,$N$1:N2021)+1,"")</f>
        <v>#REF!</v>
      </c>
      <c r="AH2022" s="3"/>
    </row>
    <row r="2023" spans="2:34" ht="20.100000000000001" customHeight="1" x14ac:dyDescent="0.2">
      <c r="B2023" s="38"/>
      <c r="C2023" s="27"/>
      <c r="D2023" s="28"/>
      <c r="E2023" s="25"/>
      <c r="F2023" s="25"/>
      <c r="G2023" s="37"/>
      <c r="H2023" s="80" t="str">
        <f t="shared" si="31"/>
        <v/>
      </c>
      <c r="N2023" s="1" t="e">
        <f>IF(AND(B2016=#REF!,C2016=#REF!),LOOKUP(9.99999999999999E+307,$N$1:N2022)+1,"")</f>
        <v>#REF!</v>
      </c>
      <c r="AH2023" s="3"/>
    </row>
    <row r="2024" spans="2:34" ht="20.100000000000001" customHeight="1" x14ac:dyDescent="0.2">
      <c r="B2024" s="38"/>
      <c r="C2024" s="27"/>
      <c r="D2024" s="28"/>
      <c r="E2024" s="25"/>
      <c r="F2024" s="25"/>
      <c r="G2024" s="37"/>
      <c r="H2024" s="80" t="str">
        <f t="shared" si="31"/>
        <v/>
      </c>
      <c r="N2024" s="1" t="e">
        <f>IF(AND(B2017=#REF!,C2017=#REF!),LOOKUP(9.99999999999999E+307,$N$1:N2023)+1,"")</f>
        <v>#REF!</v>
      </c>
      <c r="AH2024" s="3"/>
    </row>
    <row r="2025" spans="2:34" ht="20.100000000000001" customHeight="1" x14ac:dyDescent="0.2">
      <c r="B2025" s="38"/>
      <c r="C2025" s="27"/>
      <c r="D2025" s="28"/>
      <c r="E2025" s="25"/>
      <c r="F2025" s="25"/>
      <c r="G2025" s="37"/>
      <c r="H2025" s="80" t="str">
        <f t="shared" si="31"/>
        <v/>
      </c>
      <c r="N2025" s="1" t="e">
        <f>IF(AND(B2018=#REF!,C2018=#REF!),LOOKUP(9.99999999999999E+307,$N$1:N2024)+1,"")</f>
        <v>#REF!</v>
      </c>
      <c r="AH2025" s="3"/>
    </row>
    <row r="2026" spans="2:34" ht="20.100000000000001" customHeight="1" x14ac:dyDescent="0.2">
      <c r="B2026" s="38"/>
      <c r="C2026" s="27"/>
      <c r="D2026" s="28"/>
      <c r="E2026" s="25"/>
      <c r="F2026" s="25"/>
      <c r="G2026" s="37"/>
      <c r="H2026" s="80" t="str">
        <f t="shared" si="31"/>
        <v/>
      </c>
      <c r="N2026" s="1" t="e">
        <f>IF(AND(B2019=#REF!,C2019=#REF!),LOOKUP(9.99999999999999E+307,$N$1:N2025)+1,"")</f>
        <v>#REF!</v>
      </c>
      <c r="AH2026" s="3"/>
    </row>
    <row r="2027" spans="2:34" ht="20.100000000000001" customHeight="1" x14ac:dyDescent="0.2">
      <c r="B2027" s="38"/>
      <c r="C2027" s="27"/>
      <c r="D2027" s="28"/>
      <c r="E2027" s="25"/>
      <c r="F2027" s="25"/>
      <c r="G2027" s="37"/>
      <c r="H2027" s="80" t="str">
        <f t="shared" si="31"/>
        <v/>
      </c>
      <c r="N2027" s="1" t="e">
        <f>IF(AND(B2020=#REF!,C2020=#REF!),LOOKUP(9.99999999999999E+307,$N$1:N2026)+1,"")</f>
        <v>#REF!</v>
      </c>
      <c r="AH2027" s="3"/>
    </row>
    <row r="2028" spans="2:34" ht="20.100000000000001" customHeight="1" x14ac:dyDescent="0.2">
      <c r="B2028" s="38"/>
      <c r="C2028" s="27"/>
      <c r="D2028" s="28"/>
      <c r="E2028" s="25"/>
      <c r="F2028" s="25"/>
      <c r="G2028" s="37"/>
      <c r="H2028" s="80" t="str">
        <f t="shared" si="31"/>
        <v/>
      </c>
      <c r="N2028" s="1" t="e">
        <f>IF(AND(B2021=#REF!,C2021=#REF!),LOOKUP(9.99999999999999E+307,$N$1:N2027)+1,"")</f>
        <v>#REF!</v>
      </c>
      <c r="AH2028" s="3"/>
    </row>
    <row r="2029" spans="2:34" ht="20.100000000000001" customHeight="1" x14ac:dyDescent="0.2">
      <c r="B2029" s="38"/>
      <c r="C2029" s="27"/>
      <c r="D2029" s="28"/>
      <c r="E2029" s="25"/>
      <c r="F2029" s="25"/>
      <c r="G2029" s="37"/>
      <c r="H2029" s="80" t="str">
        <f t="shared" si="31"/>
        <v/>
      </c>
      <c r="N2029" s="1" t="e">
        <f>IF(AND(B2022=#REF!,C2022=#REF!),LOOKUP(9.99999999999999E+307,$N$1:N2028)+1,"")</f>
        <v>#REF!</v>
      </c>
      <c r="AH2029" s="3"/>
    </row>
    <row r="2030" spans="2:34" ht="20.100000000000001" customHeight="1" x14ac:dyDescent="0.2">
      <c r="B2030" s="38"/>
      <c r="C2030" s="27"/>
      <c r="D2030" s="28"/>
      <c r="E2030" s="25"/>
      <c r="F2030" s="25"/>
      <c r="G2030" s="37"/>
      <c r="H2030" s="80" t="str">
        <f t="shared" si="31"/>
        <v/>
      </c>
      <c r="N2030" s="1" t="e">
        <f>IF(AND(B2023=#REF!,C2023=#REF!),LOOKUP(9.99999999999999E+307,$N$1:N2029)+1,"")</f>
        <v>#REF!</v>
      </c>
      <c r="AH2030" s="3"/>
    </row>
    <row r="2031" spans="2:34" ht="20.100000000000001" customHeight="1" x14ac:dyDescent="0.2">
      <c r="B2031" s="38"/>
      <c r="C2031" s="27"/>
      <c r="D2031" s="28"/>
      <c r="E2031" s="25"/>
      <c r="F2031" s="25"/>
      <c r="G2031" s="37"/>
      <c r="H2031" s="80" t="str">
        <f t="shared" si="31"/>
        <v/>
      </c>
      <c r="N2031" s="1" t="e">
        <f>IF(AND(B2024=#REF!,C2024=#REF!),LOOKUP(9.99999999999999E+307,$N$1:N2030)+1,"")</f>
        <v>#REF!</v>
      </c>
      <c r="AH2031" s="3"/>
    </row>
    <row r="2032" spans="2:34" ht="20.100000000000001" customHeight="1" x14ac:dyDescent="0.2">
      <c r="B2032" s="38"/>
      <c r="C2032" s="27"/>
      <c r="D2032" s="28"/>
      <c r="E2032" s="25"/>
      <c r="F2032" s="25"/>
      <c r="G2032" s="37"/>
      <c r="H2032" s="80" t="str">
        <f t="shared" si="31"/>
        <v/>
      </c>
      <c r="N2032" s="1" t="e">
        <f>IF(AND(B2025=#REF!,C2025=#REF!),LOOKUP(9.99999999999999E+307,$N$1:N2031)+1,"")</f>
        <v>#REF!</v>
      </c>
      <c r="AH2032" s="3"/>
    </row>
    <row r="2033" spans="2:34" ht="20.100000000000001" customHeight="1" x14ac:dyDescent="0.2">
      <c r="B2033" s="38"/>
      <c r="C2033" s="27"/>
      <c r="D2033" s="28"/>
      <c r="E2033" s="25"/>
      <c r="F2033" s="25"/>
      <c r="G2033" s="37"/>
      <c r="H2033" s="80" t="str">
        <f t="shared" si="31"/>
        <v/>
      </c>
      <c r="N2033" s="1" t="e">
        <f>IF(AND(B2026=#REF!,C2026=#REF!),LOOKUP(9.99999999999999E+307,$N$1:N2032)+1,"")</f>
        <v>#REF!</v>
      </c>
      <c r="AH2033" s="3"/>
    </row>
    <row r="2034" spans="2:34" ht="20.100000000000001" customHeight="1" x14ac:dyDescent="0.2">
      <c r="B2034" s="38"/>
      <c r="C2034" s="27"/>
      <c r="D2034" s="28"/>
      <c r="E2034" s="25"/>
      <c r="F2034" s="25"/>
      <c r="G2034" s="37"/>
      <c r="H2034" s="80" t="str">
        <f t="shared" si="31"/>
        <v/>
      </c>
      <c r="N2034" s="1" t="e">
        <f>IF(AND(B2027=#REF!,C2027=#REF!),LOOKUP(9.99999999999999E+307,$N$1:N2033)+1,"")</f>
        <v>#REF!</v>
      </c>
      <c r="AH2034" s="3"/>
    </row>
    <row r="2035" spans="2:34" ht="20.100000000000001" customHeight="1" x14ac:dyDescent="0.2">
      <c r="B2035" s="38"/>
      <c r="C2035" s="27"/>
      <c r="D2035" s="28"/>
      <c r="E2035" s="25"/>
      <c r="F2035" s="25"/>
      <c r="G2035" s="37"/>
      <c r="H2035" s="80" t="str">
        <f t="shared" si="31"/>
        <v/>
      </c>
      <c r="N2035" s="1" t="e">
        <f>IF(AND(B2028=#REF!,C2028=#REF!),LOOKUP(9.99999999999999E+307,$N$1:N2034)+1,"")</f>
        <v>#REF!</v>
      </c>
      <c r="AH2035" s="3"/>
    </row>
    <row r="2036" spans="2:34" ht="20.100000000000001" customHeight="1" x14ac:dyDescent="0.2">
      <c r="B2036" s="38"/>
      <c r="C2036" s="27"/>
      <c r="D2036" s="28"/>
      <c r="E2036" s="25"/>
      <c r="F2036" s="25"/>
      <c r="G2036" s="37"/>
      <c r="H2036" s="80" t="str">
        <f t="shared" si="31"/>
        <v/>
      </c>
      <c r="N2036" s="1" t="e">
        <f>IF(AND(B2029=#REF!,C2029=#REF!),LOOKUP(9.99999999999999E+307,$N$1:N2035)+1,"")</f>
        <v>#REF!</v>
      </c>
      <c r="AH2036" s="3"/>
    </row>
    <row r="2037" spans="2:34" ht="20.100000000000001" customHeight="1" x14ac:dyDescent="0.2">
      <c r="B2037" s="38"/>
      <c r="C2037" s="27"/>
      <c r="D2037" s="28"/>
      <c r="E2037" s="25"/>
      <c r="F2037" s="25"/>
      <c r="G2037" s="37"/>
      <c r="H2037" s="80" t="str">
        <f t="shared" si="31"/>
        <v/>
      </c>
      <c r="N2037" s="1" t="e">
        <f>IF(AND(B2030=#REF!,C2030=#REF!),LOOKUP(9.99999999999999E+307,$N$1:N2036)+1,"")</f>
        <v>#REF!</v>
      </c>
      <c r="AH2037" s="3"/>
    </row>
    <row r="2038" spans="2:34" ht="20.100000000000001" customHeight="1" x14ac:dyDescent="0.2">
      <c r="B2038" s="38"/>
      <c r="C2038" s="27"/>
      <c r="D2038" s="28"/>
      <c r="E2038" s="25"/>
      <c r="F2038" s="25"/>
      <c r="G2038" s="37"/>
      <c r="H2038" s="80" t="str">
        <f t="shared" si="31"/>
        <v/>
      </c>
      <c r="N2038" s="1" t="e">
        <f>IF(AND(B2031=#REF!,C2031=#REF!),LOOKUP(9.99999999999999E+307,$N$1:N2037)+1,"")</f>
        <v>#REF!</v>
      </c>
      <c r="AH2038" s="3"/>
    </row>
    <row r="2039" spans="2:34" ht="20.100000000000001" customHeight="1" x14ac:dyDescent="0.2">
      <c r="B2039" s="38"/>
      <c r="C2039" s="27"/>
      <c r="D2039" s="28"/>
      <c r="E2039" s="25"/>
      <c r="F2039" s="25"/>
      <c r="G2039" s="37"/>
      <c r="H2039" s="80" t="str">
        <f t="shared" si="31"/>
        <v/>
      </c>
      <c r="N2039" s="1" t="e">
        <f>IF(AND(B2032=#REF!,C2032=#REF!),LOOKUP(9.99999999999999E+307,$N$1:N2038)+1,"")</f>
        <v>#REF!</v>
      </c>
      <c r="AH2039" s="3"/>
    </row>
    <row r="2040" spans="2:34" ht="20.100000000000001" customHeight="1" x14ac:dyDescent="0.2">
      <c r="B2040" s="38"/>
      <c r="C2040" s="27"/>
      <c r="D2040" s="28"/>
      <c r="E2040" s="25"/>
      <c r="F2040" s="25"/>
      <c r="G2040" s="37"/>
      <c r="H2040" s="80" t="str">
        <f t="shared" si="31"/>
        <v/>
      </c>
      <c r="N2040" s="1" t="e">
        <f>IF(AND(B2033=#REF!,C2033=#REF!),LOOKUP(9.99999999999999E+307,$N$1:N2039)+1,"")</f>
        <v>#REF!</v>
      </c>
      <c r="AH2040" s="3"/>
    </row>
    <row r="2041" spans="2:34" ht="20.100000000000001" customHeight="1" x14ac:dyDescent="0.2">
      <c r="B2041" s="38"/>
      <c r="C2041" s="27"/>
      <c r="D2041" s="28"/>
      <c r="E2041" s="25"/>
      <c r="F2041" s="25"/>
      <c r="G2041" s="37"/>
      <c r="H2041" s="80" t="str">
        <f t="shared" si="31"/>
        <v/>
      </c>
      <c r="N2041" s="1" t="e">
        <f>IF(AND(B2034=#REF!,C2034=#REF!),LOOKUP(9.99999999999999E+307,$N$1:N2040)+1,"")</f>
        <v>#REF!</v>
      </c>
      <c r="AH2041" s="3"/>
    </row>
    <row r="2042" spans="2:34" ht="20.100000000000001" customHeight="1" x14ac:dyDescent="0.2">
      <c r="B2042" s="38"/>
      <c r="C2042" s="27"/>
      <c r="D2042" s="28"/>
      <c r="E2042" s="25"/>
      <c r="F2042" s="25"/>
      <c r="G2042" s="37"/>
      <c r="H2042" s="80" t="str">
        <f t="shared" si="31"/>
        <v/>
      </c>
      <c r="N2042" s="1" t="e">
        <f>IF(AND(B2035=#REF!,C2035=#REF!),LOOKUP(9.99999999999999E+307,$N$1:N2041)+1,"")</f>
        <v>#REF!</v>
      </c>
      <c r="AH2042" s="3"/>
    </row>
    <row r="2043" spans="2:34" ht="20.100000000000001" customHeight="1" x14ac:dyDescent="0.2">
      <c r="B2043" s="38"/>
      <c r="C2043" s="27"/>
      <c r="D2043" s="28"/>
      <c r="E2043" s="25"/>
      <c r="F2043" s="25"/>
      <c r="G2043" s="37"/>
      <c r="H2043" s="80" t="str">
        <f t="shared" si="31"/>
        <v/>
      </c>
      <c r="N2043" s="1" t="e">
        <f>IF(AND(B2036=#REF!,C2036=#REF!),LOOKUP(9.99999999999999E+307,$N$1:N2042)+1,"")</f>
        <v>#REF!</v>
      </c>
      <c r="AH2043" s="3"/>
    </row>
    <row r="2044" spans="2:34" ht="20.100000000000001" customHeight="1" x14ac:dyDescent="0.2">
      <c r="B2044" s="38"/>
      <c r="C2044" s="27"/>
      <c r="D2044" s="28"/>
      <c r="E2044" s="25"/>
      <c r="F2044" s="25"/>
      <c r="G2044" s="37"/>
      <c r="H2044" s="80" t="str">
        <f t="shared" si="31"/>
        <v/>
      </c>
      <c r="N2044" s="1" t="e">
        <f>IF(AND(B2037=#REF!,C2037=#REF!),LOOKUP(9.99999999999999E+307,$N$1:N2043)+1,"")</f>
        <v>#REF!</v>
      </c>
      <c r="AH2044" s="3"/>
    </row>
    <row r="2045" spans="2:34" ht="20.100000000000001" customHeight="1" x14ac:dyDescent="0.2">
      <c r="B2045" s="38"/>
      <c r="C2045" s="27"/>
      <c r="D2045" s="28"/>
      <c r="E2045" s="25"/>
      <c r="F2045" s="25"/>
      <c r="G2045" s="37"/>
      <c r="H2045" s="80" t="str">
        <f t="shared" si="31"/>
        <v/>
      </c>
      <c r="N2045" s="1" t="e">
        <f>IF(AND(B2038=#REF!,C2038=#REF!),LOOKUP(9.99999999999999E+307,$N$1:N2044)+1,"")</f>
        <v>#REF!</v>
      </c>
      <c r="AH2045" s="3"/>
    </row>
    <row r="2046" spans="2:34" ht="20.100000000000001" customHeight="1" x14ac:dyDescent="0.2">
      <c r="B2046" s="38"/>
      <c r="C2046" s="27"/>
      <c r="D2046" s="28"/>
      <c r="E2046" s="25"/>
      <c r="F2046" s="25"/>
      <c r="G2046" s="37"/>
      <c r="H2046" s="80" t="str">
        <f t="shared" si="31"/>
        <v/>
      </c>
      <c r="N2046" s="1" t="e">
        <f>IF(AND(B2039=#REF!,C2039=#REF!),LOOKUP(9.99999999999999E+307,$N$1:N2045)+1,"")</f>
        <v>#REF!</v>
      </c>
      <c r="AH2046" s="3"/>
    </row>
    <row r="2047" spans="2:34" ht="20.100000000000001" customHeight="1" x14ac:dyDescent="0.2">
      <c r="B2047" s="38"/>
      <c r="C2047" s="27"/>
      <c r="D2047" s="28"/>
      <c r="E2047" s="25"/>
      <c r="F2047" s="25"/>
      <c r="G2047" s="37"/>
      <c r="H2047" s="80" t="str">
        <f t="shared" si="31"/>
        <v/>
      </c>
      <c r="N2047" s="1" t="e">
        <f>IF(AND(B2040=#REF!,C2040=#REF!),LOOKUP(9.99999999999999E+307,$N$1:N2046)+1,"")</f>
        <v>#REF!</v>
      </c>
      <c r="AH2047" s="3"/>
    </row>
    <row r="2048" spans="2:34" ht="20.100000000000001" customHeight="1" x14ac:dyDescent="0.2">
      <c r="B2048" s="38"/>
      <c r="C2048" s="27"/>
      <c r="D2048" s="28"/>
      <c r="E2048" s="25"/>
      <c r="F2048" s="25"/>
      <c r="G2048" s="37"/>
      <c r="H2048" s="80" t="str">
        <f t="shared" si="31"/>
        <v/>
      </c>
      <c r="N2048" s="1" t="e">
        <f>IF(AND(B2041=#REF!,C2041=#REF!),LOOKUP(9.99999999999999E+307,$N$1:N2047)+1,"")</f>
        <v>#REF!</v>
      </c>
      <c r="AH2048" s="3"/>
    </row>
    <row r="2049" spans="2:34" ht="20.100000000000001" customHeight="1" x14ac:dyDescent="0.2">
      <c r="B2049" s="38"/>
      <c r="C2049" s="27"/>
      <c r="D2049" s="28"/>
      <c r="E2049" s="25"/>
      <c r="F2049" s="25"/>
      <c r="G2049" s="37"/>
      <c r="H2049" s="80" t="str">
        <f t="shared" si="31"/>
        <v/>
      </c>
      <c r="N2049" s="1" t="e">
        <f>IF(AND(B2042=#REF!,C2042=#REF!),LOOKUP(9.99999999999999E+307,$N$1:N2048)+1,"")</f>
        <v>#REF!</v>
      </c>
      <c r="AH2049" s="3"/>
    </row>
    <row r="2050" spans="2:34" ht="20.100000000000001" customHeight="1" x14ac:dyDescent="0.2">
      <c r="B2050" s="38"/>
      <c r="C2050" s="27"/>
      <c r="D2050" s="28"/>
      <c r="E2050" s="25"/>
      <c r="F2050" s="25"/>
      <c r="G2050" s="37"/>
      <c r="H2050" s="80" t="str">
        <f t="shared" si="31"/>
        <v/>
      </c>
      <c r="N2050" s="1" t="e">
        <f>IF(AND(B2043=#REF!,C2043=#REF!),LOOKUP(9.99999999999999E+307,$N$1:N2049)+1,"")</f>
        <v>#REF!</v>
      </c>
      <c r="AH2050" s="3"/>
    </row>
    <row r="2051" spans="2:34" ht="20.100000000000001" customHeight="1" x14ac:dyDescent="0.2">
      <c r="B2051" s="38"/>
      <c r="C2051" s="27"/>
      <c r="D2051" s="28"/>
      <c r="E2051" s="25"/>
      <c r="F2051" s="25"/>
      <c r="G2051" s="37"/>
      <c r="H2051" s="80" t="str">
        <f t="shared" si="31"/>
        <v/>
      </c>
      <c r="N2051" s="1" t="e">
        <f>IF(AND(B2044=#REF!,C2044=#REF!),LOOKUP(9.99999999999999E+307,$N$1:N2050)+1,"")</f>
        <v>#REF!</v>
      </c>
      <c r="AH2051" s="3"/>
    </row>
    <row r="2052" spans="2:34" ht="20.100000000000001" customHeight="1" x14ac:dyDescent="0.2">
      <c r="B2052" s="38"/>
      <c r="C2052" s="27"/>
      <c r="D2052" s="28"/>
      <c r="E2052" s="25"/>
      <c r="F2052" s="25"/>
      <c r="G2052" s="37"/>
      <c r="H2052" s="80" t="str">
        <f t="shared" ref="H2052:H2115" si="32">IF(E2052="","",IF(E2052="เด็กชาย","M",IF(E2052="นาย","M","W")))</f>
        <v/>
      </c>
      <c r="N2052" s="1" t="e">
        <f>IF(AND(B2045=#REF!,C2045=#REF!),LOOKUP(9.99999999999999E+307,$N$1:N2051)+1,"")</f>
        <v>#REF!</v>
      </c>
      <c r="AH2052" s="3"/>
    </row>
    <row r="2053" spans="2:34" ht="20.100000000000001" customHeight="1" x14ac:dyDescent="0.2">
      <c r="B2053" s="38"/>
      <c r="C2053" s="27"/>
      <c r="D2053" s="28"/>
      <c r="E2053" s="25"/>
      <c r="F2053" s="25"/>
      <c r="G2053" s="37"/>
      <c r="H2053" s="80" t="str">
        <f t="shared" si="32"/>
        <v/>
      </c>
      <c r="N2053" s="1" t="e">
        <f>IF(AND(B2046=#REF!,C2046=#REF!),LOOKUP(9.99999999999999E+307,$N$1:N2052)+1,"")</f>
        <v>#REF!</v>
      </c>
      <c r="AH2053" s="3"/>
    </row>
    <row r="2054" spans="2:34" ht="20.100000000000001" customHeight="1" x14ac:dyDescent="0.2">
      <c r="B2054" s="38"/>
      <c r="C2054" s="27"/>
      <c r="D2054" s="28"/>
      <c r="E2054" s="25"/>
      <c r="F2054" s="25"/>
      <c r="G2054" s="37"/>
      <c r="H2054" s="80" t="str">
        <f t="shared" si="32"/>
        <v/>
      </c>
      <c r="N2054" s="1" t="e">
        <f>IF(AND(B2047=#REF!,C2047=#REF!),LOOKUP(9.99999999999999E+307,$N$1:N2053)+1,"")</f>
        <v>#REF!</v>
      </c>
      <c r="AH2054" s="3"/>
    </row>
    <row r="2055" spans="2:34" ht="20.100000000000001" customHeight="1" x14ac:dyDescent="0.2">
      <c r="B2055" s="38"/>
      <c r="C2055" s="27"/>
      <c r="D2055" s="28"/>
      <c r="E2055" s="25"/>
      <c r="F2055" s="25"/>
      <c r="G2055" s="37"/>
      <c r="H2055" s="80" t="str">
        <f t="shared" si="32"/>
        <v/>
      </c>
      <c r="N2055" s="1" t="e">
        <f>IF(AND(B2048=#REF!,C2048=#REF!),LOOKUP(9.99999999999999E+307,$N$1:N2054)+1,"")</f>
        <v>#REF!</v>
      </c>
      <c r="AH2055" s="3"/>
    </row>
    <row r="2056" spans="2:34" ht="20.100000000000001" customHeight="1" x14ac:dyDescent="0.2">
      <c r="B2056" s="38"/>
      <c r="C2056" s="27"/>
      <c r="D2056" s="28"/>
      <c r="E2056" s="25"/>
      <c r="F2056" s="25"/>
      <c r="G2056" s="37"/>
      <c r="H2056" s="80" t="str">
        <f t="shared" si="32"/>
        <v/>
      </c>
      <c r="N2056" s="1" t="e">
        <f>IF(AND(B2049=#REF!,C2049=#REF!),LOOKUP(9.99999999999999E+307,$N$1:N2055)+1,"")</f>
        <v>#REF!</v>
      </c>
      <c r="AH2056" s="3"/>
    </row>
    <row r="2057" spans="2:34" ht="20.100000000000001" customHeight="1" x14ac:dyDescent="0.2">
      <c r="B2057" s="38"/>
      <c r="C2057" s="27"/>
      <c r="D2057" s="28"/>
      <c r="E2057" s="25"/>
      <c r="F2057" s="25"/>
      <c r="G2057" s="37"/>
      <c r="H2057" s="80" t="str">
        <f t="shared" si="32"/>
        <v/>
      </c>
      <c r="N2057" s="1" t="e">
        <f>IF(AND(B2050=#REF!,C2050=#REF!),LOOKUP(9.99999999999999E+307,$N$1:N2056)+1,"")</f>
        <v>#REF!</v>
      </c>
      <c r="AH2057" s="3"/>
    </row>
    <row r="2058" spans="2:34" ht="20.100000000000001" customHeight="1" x14ac:dyDescent="0.2">
      <c r="B2058" s="38"/>
      <c r="C2058" s="27"/>
      <c r="D2058" s="28"/>
      <c r="E2058" s="25"/>
      <c r="F2058" s="25"/>
      <c r="G2058" s="37"/>
      <c r="H2058" s="80" t="str">
        <f t="shared" si="32"/>
        <v/>
      </c>
      <c r="N2058" s="1" t="e">
        <f>IF(AND(B2051=#REF!,C2051=#REF!),LOOKUP(9.99999999999999E+307,$N$1:N2057)+1,"")</f>
        <v>#REF!</v>
      </c>
      <c r="AH2058" s="3"/>
    </row>
    <row r="2059" spans="2:34" ht="20.100000000000001" customHeight="1" x14ac:dyDescent="0.2">
      <c r="B2059" s="38"/>
      <c r="C2059" s="27"/>
      <c r="D2059" s="28"/>
      <c r="E2059" s="25"/>
      <c r="F2059" s="25"/>
      <c r="G2059" s="37"/>
      <c r="H2059" s="80" t="str">
        <f t="shared" si="32"/>
        <v/>
      </c>
      <c r="N2059" s="1" t="e">
        <f>IF(AND(B2052=#REF!,C2052=#REF!),LOOKUP(9.99999999999999E+307,$N$1:N2058)+1,"")</f>
        <v>#REF!</v>
      </c>
      <c r="AH2059" s="3"/>
    </row>
    <row r="2060" spans="2:34" ht="20.100000000000001" customHeight="1" x14ac:dyDescent="0.2">
      <c r="B2060" s="38"/>
      <c r="C2060" s="27"/>
      <c r="D2060" s="28"/>
      <c r="E2060" s="25"/>
      <c r="F2060" s="25"/>
      <c r="G2060" s="37"/>
      <c r="H2060" s="80" t="str">
        <f t="shared" si="32"/>
        <v/>
      </c>
      <c r="N2060" s="1" t="e">
        <f>IF(AND(B2053=#REF!,C2053=#REF!),LOOKUP(9.99999999999999E+307,$N$1:N2059)+1,"")</f>
        <v>#REF!</v>
      </c>
      <c r="AH2060" s="3"/>
    </row>
    <row r="2061" spans="2:34" ht="20.100000000000001" customHeight="1" x14ac:dyDescent="0.2">
      <c r="B2061" s="38"/>
      <c r="C2061" s="27"/>
      <c r="D2061" s="28"/>
      <c r="E2061" s="25"/>
      <c r="F2061" s="25"/>
      <c r="G2061" s="37"/>
      <c r="H2061" s="80" t="str">
        <f t="shared" si="32"/>
        <v/>
      </c>
      <c r="N2061" s="1" t="e">
        <f>IF(AND(B2054=#REF!,C2054=#REF!),LOOKUP(9.99999999999999E+307,$N$1:N2060)+1,"")</f>
        <v>#REF!</v>
      </c>
      <c r="AH2061" s="3"/>
    </row>
    <row r="2062" spans="2:34" ht="20.100000000000001" customHeight="1" x14ac:dyDescent="0.2">
      <c r="B2062" s="38"/>
      <c r="C2062" s="27"/>
      <c r="D2062" s="28"/>
      <c r="E2062" s="25"/>
      <c r="F2062" s="25"/>
      <c r="G2062" s="37"/>
      <c r="H2062" s="80" t="str">
        <f t="shared" si="32"/>
        <v/>
      </c>
      <c r="N2062" s="1" t="e">
        <f>IF(AND(B2055=#REF!,C2055=#REF!),LOOKUP(9.99999999999999E+307,$N$1:N2061)+1,"")</f>
        <v>#REF!</v>
      </c>
      <c r="AH2062" s="3"/>
    </row>
    <row r="2063" spans="2:34" ht="20.100000000000001" customHeight="1" x14ac:dyDescent="0.2">
      <c r="B2063" s="38"/>
      <c r="C2063" s="27"/>
      <c r="D2063" s="28"/>
      <c r="E2063" s="25"/>
      <c r="F2063" s="25"/>
      <c r="G2063" s="37"/>
      <c r="H2063" s="80" t="str">
        <f t="shared" si="32"/>
        <v/>
      </c>
      <c r="N2063" s="1" t="e">
        <f>IF(AND(B2056=#REF!,C2056=#REF!),LOOKUP(9.99999999999999E+307,$N$1:N2062)+1,"")</f>
        <v>#REF!</v>
      </c>
      <c r="AH2063" s="3"/>
    </row>
    <row r="2064" spans="2:34" ht="20.100000000000001" customHeight="1" x14ac:dyDescent="0.2">
      <c r="B2064" s="38"/>
      <c r="C2064" s="27"/>
      <c r="D2064" s="28"/>
      <c r="E2064" s="25"/>
      <c r="F2064" s="25"/>
      <c r="G2064" s="37"/>
      <c r="H2064" s="80" t="str">
        <f t="shared" si="32"/>
        <v/>
      </c>
      <c r="N2064" s="1" t="e">
        <f>IF(AND(B2057=#REF!,C2057=#REF!),LOOKUP(9.99999999999999E+307,$N$1:N2063)+1,"")</f>
        <v>#REF!</v>
      </c>
      <c r="AH2064" s="3"/>
    </row>
    <row r="2065" spans="2:34" ht="20.100000000000001" customHeight="1" x14ac:dyDescent="0.2">
      <c r="B2065" s="38"/>
      <c r="C2065" s="27"/>
      <c r="D2065" s="28"/>
      <c r="E2065" s="25"/>
      <c r="F2065" s="25"/>
      <c r="G2065" s="37"/>
      <c r="H2065" s="80" t="str">
        <f t="shared" si="32"/>
        <v/>
      </c>
      <c r="N2065" s="1" t="e">
        <f>IF(AND(B2058=#REF!,C2058=#REF!),LOOKUP(9.99999999999999E+307,$N$1:N2064)+1,"")</f>
        <v>#REF!</v>
      </c>
      <c r="AH2065" s="3"/>
    </row>
    <row r="2066" spans="2:34" ht="20.100000000000001" customHeight="1" x14ac:dyDescent="0.2">
      <c r="B2066" s="38"/>
      <c r="C2066" s="27"/>
      <c r="D2066" s="28"/>
      <c r="E2066" s="25"/>
      <c r="F2066" s="25"/>
      <c r="G2066" s="37"/>
      <c r="H2066" s="80" t="str">
        <f t="shared" si="32"/>
        <v/>
      </c>
      <c r="N2066" s="1" t="e">
        <f>IF(AND(B2059=#REF!,C2059=#REF!),LOOKUP(9.99999999999999E+307,$N$1:N2065)+1,"")</f>
        <v>#REF!</v>
      </c>
      <c r="AH2066" s="3"/>
    </row>
    <row r="2067" spans="2:34" ht="20.100000000000001" customHeight="1" x14ac:dyDescent="0.2">
      <c r="B2067" s="38"/>
      <c r="C2067" s="27"/>
      <c r="D2067" s="28"/>
      <c r="E2067" s="25"/>
      <c r="F2067" s="25"/>
      <c r="G2067" s="37"/>
      <c r="H2067" s="80" t="str">
        <f t="shared" si="32"/>
        <v/>
      </c>
      <c r="N2067" s="1" t="e">
        <f>IF(AND(B2060=#REF!,C2060=#REF!),LOOKUP(9.99999999999999E+307,$N$1:N2066)+1,"")</f>
        <v>#REF!</v>
      </c>
      <c r="AH2067" s="3"/>
    </row>
    <row r="2068" spans="2:34" ht="20.100000000000001" customHeight="1" x14ac:dyDescent="0.2">
      <c r="B2068" s="38"/>
      <c r="C2068" s="27"/>
      <c r="D2068" s="28"/>
      <c r="E2068" s="25"/>
      <c r="F2068" s="25"/>
      <c r="G2068" s="37"/>
      <c r="H2068" s="80" t="str">
        <f t="shared" si="32"/>
        <v/>
      </c>
      <c r="N2068" s="1" t="e">
        <f>IF(AND(B2061=#REF!,C2061=#REF!),LOOKUP(9.99999999999999E+307,$N$1:N2067)+1,"")</f>
        <v>#REF!</v>
      </c>
      <c r="AH2068" s="3"/>
    </row>
    <row r="2069" spans="2:34" ht="20.100000000000001" customHeight="1" x14ac:dyDescent="0.2">
      <c r="B2069" s="38"/>
      <c r="C2069" s="27"/>
      <c r="D2069" s="28"/>
      <c r="E2069" s="25"/>
      <c r="F2069" s="25"/>
      <c r="G2069" s="37"/>
      <c r="H2069" s="80" t="str">
        <f t="shared" si="32"/>
        <v/>
      </c>
      <c r="N2069" s="1" t="e">
        <f>IF(AND(B2062=#REF!,C2062=#REF!),LOOKUP(9.99999999999999E+307,$N$1:N2068)+1,"")</f>
        <v>#REF!</v>
      </c>
      <c r="AH2069" s="3"/>
    </row>
    <row r="2070" spans="2:34" ht="20.100000000000001" customHeight="1" x14ac:dyDescent="0.2">
      <c r="B2070" s="38"/>
      <c r="C2070" s="27"/>
      <c r="D2070" s="28"/>
      <c r="E2070" s="25"/>
      <c r="F2070" s="25"/>
      <c r="G2070" s="37"/>
      <c r="H2070" s="80" t="str">
        <f t="shared" si="32"/>
        <v/>
      </c>
      <c r="N2070" s="1" t="e">
        <f>IF(AND(B2063=#REF!,C2063=#REF!),LOOKUP(9.99999999999999E+307,$N$1:N2069)+1,"")</f>
        <v>#REF!</v>
      </c>
      <c r="AH2070" s="3"/>
    </row>
    <row r="2071" spans="2:34" ht="20.100000000000001" customHeight="1" x14ac:dyDescent="0.2">
      <c r="B2071" s="38"/>
      <c r="C2071" s="27"/>
      <c r="D2071" s="28"/>
      <c r="E2071" s="25"/>
      <c r="F2071" s="25"/>
      <c r="G2071" s="37"/>
      <c r="H2071" s="80" t="str">
        <f t="shared" si="32"/>
        <v/>
      </c>
      <c r="N2071" s="1" t="e">
        <f>IF(AND(B2064=#REF!,C2064=#REF!),LOOKUP(9.99999999999999E+307,$N$1:N2070)+1,"")</f>
        <v>#REF!</v>
      </c>
      <c r="AH2071" s="3"/>
    </row>
    <row r="2072" spans="2:34" ht="20.100000000000001" customHeight="1" x14ac:dyDescent="0.2">
      <c r="B2072" s="38"/>
      <c r="C2072" s="27"/>
      <c r="D2072" s="28"/>
      <c r="E2072" s="25"/>
      <c r="F2072" s="25"/>
      <c r="G2072" s="37"/>
      <c r="H2072" s="80" t="str">
        <f t="shared" si="32"/>
        <v/>
      </c>
      <c r="N2072" s="1" t="e">
        <f>IF(AND(B2065=#REF!,C2065=#REF!),LOOKUP(9.99999999999999E+307,$N$1:N2071)+1,"")</f>
        <v>#REF!</v>
      </c>
      <c r="AH2072" s="3"/>
    </row>
    <row r="2073" spans="2:34" ht="20.100000000000001" customHeight="1" x14ac:dyDescent="0.2">
      <c r="B2073" s="38"/>
      <c r="C2073" s="27"/>
      <c r="D2073" s="28"/>
      <c r="E2073" s="25"/>
      <c r="F2073" s="25"/>
      <c r="G2073" s="37"/>
      <c r="H2073" s="80" t="str">
        <f t="shared" si="32"/>
        <v/>
      </c>
      <c r="N2073" s="1" t="e">
        <f>IF(AND(B2066=#REF!,C2066=#REF!),LOOKUP(9.99999999999999E+307,$N$1:N2072)+1,"")</f>
        <v>#REF!</v>
      </c>
      <c r="AH2073" s="3"/>
    </row>
    <row r="2074" spans="2:34" ht="20.100000000000001" customHeight="1" x14ac:dyDescent="0.2">
      <c r="B2074" s="38"/>
      <c r="C2074" s="27"/>
      <c r="D2074" s="28"/>
      <c r="E2074" s="25"/>
      <c r="F2074" s="25"/>
      <c r="G2074" s="37"/>
      <c r="H2074" s="80" t="str">
        <f t="shared" si="32"/>
        <v/>
      </c>
      <c r="N2074" s="1" t="e">
        <f>IF(AND(B2067=#REF!,C2067=#REF!),LOOKUP(9.99999999999999E+307,$N$1:N2073)+1,"")</f>
        <v>#REF!</v>
      </c>
      <c r="AH2074" s="3"/>
    </row>
    <row r="2075" spans="2:34" ht="20.100000000000001" customHeight="1" x14ac:dyDescent="0.2">
      <c r="B2075" s="38"/>
      <c r="C2075" s="27"/>
      <c r="D2075" s="28"/>
      <c r="E2075" s="25"/>
      <c r="F2075" s="25"/>
      <c r="G2075" s="37"/>
      <c r="H2075" s="80" t="str">
        <f t="shared" si="32"/>
        <v/>
      </c>
      <c r="N2075" s="1" t="e">
        <f>IF(AND(B2068=#REF!,C2068=#REF!),LOOKUP(9.99999999999999E+307,$N$1:N2074)+1,"")</f>
        <v>#REF!</v>
      </c>
      <c r="AH2075" s="3"/>
    </row>
    <row r="2076" spans="2:34" ht="20.100000000000001" customHeight="1" x14ac:dyDescent="0.2">
      <c r="B2076" s="38"/>
      <c r="C2076" s="27"/>
      <c r="D2076" s="28"/>
      <c r="E2076" s="25"/>
      <c r="F2076" s="25"/>
      <c r="G2076" s="37"/>
      <c r="H2076" s="80" t="str">
        <f t="shared" si="32"/>
        <v/>
      </c>
      <c r="N2076" s="1" t="e">
        <f>IF(AND(B2069=#REF!,C2069=#REF!),LOOKUP(9.99999999999999E+307,$N$1:N2075)+1,"")</f>
        <v>#REF!</v>
      </c>
      <c r="AH2076" s="3"/>
    </row>
    <row r="2077" spans="2:34" ht="20.100000000000001" customHeight="1" x14ac:dyDescent="0.2">
      <c r="B2077" s="38"/>
      <c r="C2077" s="27"/>
      <c r="D2077" s="28"/>
      <c r="E2077" s="25"/>
      <c r="F2077" s="25"/>
      <c r="G2077" s="37"/>
      <c r="H2077" s="80" t="str">
        <f t="shared" si="32"/>
        <v/>
      </c>
      <c r="N2077" s="1" t="e">
        <f>IF(AND(B2070=#REF!,C2070=#REF!),LOOKUP(9.99999999999999E+307,$N$1:N2076)+1,"")</f>
        <v>#REF!</v>
      </c>
      <c r="AH2077" s="3"/>
    </row>
    <row r="2078" spans="2:34" ht="20.100000000000001" customHeight="1" x14ac:dyDescent="0.2">
      <c r="B2078" s="38"/>
      <c r="C2078" s="27"/>
      <c r="D2078" s="28"/>
      <c r="E2078" s="25"/>
      <c r="F2078" s="25"/>
      <c r="G2078" s="37"/>
      <c r="H2078" s="80" t="str">
        <f t="shared" si="32"/>
        <v/>
      </c>
      <c r="N2078" s="1" t="e">
        <f>IF(AND(B2071=#REF!,C2071=#REF!),LOOKUP(9.99999999999999E+307,$N$1:N2077)+1,"")</f>
        <v>#REF!</v>
      </c>
      <c r="AH2078" s="3"/>
    </row>
    <row r="2079" spans="2:34" ht="20.100000000000001" customHeight="1" x14ac:dyDescent="0.2">
      <c r="B2079" s="38"/>
      <c r="C2079" s="27"/>
      <c r="D2079" s="28"/>
      <c r="E2079" s="25"/>
      <c r="F2079" s="25"/>
      <c r="G2079" s="37"/>
      <c r="H2079" s="80" t="str">
        <f t="shared" si="32"/>
        <v/>
      </c>
      <c r="N2079" s="1" t="e">
        <f>IF(AND(B2072=#REF!,C2072=#REF!),LOOKUP(9.99999999999999E+307,$N$1:N2078)+1,"")</f>
        <v>#REF!</v>
      </c>
      <c r="AH2079" s="3"/>
    </row>
    <row r="2080" spans="2:34" ht="20.100000000000001" customHeight="1" x14ac:dyDescent="0.2">
      <c r="B2080" s="38"/>
      <c r="C2080" s="27"/>
      <c r="D2080" s="28"/>
      <c r="E2080" s="25"/>
      <c r="F2080" s="25"/>
      <c r="G2080" s="37"/>
      <c r="H2080" s="80" t="str">
        <f t="shared" si="32"/>
        <v/>
      </c>
      <c r="N2080" s="1" t="e">
        <f>IF(AND(B2073=#REF!,C2073=#REF!),LOOKUP(9.99999999999999E+307,$N$1:N2079)+1,"")</f>
        <v>#REF!</v>
      </c>
      <c r="AH2080" s="3"/>
    </row>
    <row r="2081" spans="2:34" ht="20.100000000000001" customHeight="1" x14ac:dyDescent="0.2">
      <c r="B2081" s="38"/>
      <c r="C2081" s="27"/>
      <c r="D2081" s="28"/>
      <c r="E2081" s="25"/>
      <c r="F2081" s="25"/>
      <c r="G2081" s="37"/>
      <c r="H2081" s="80" t="str">
        <f t="shared" si="32"/>
        <v/>
      </c>
      <c r="N2081" s="1" t="e">
        <f>IF(AND(B2074=#REF!,C2074=#REF!),LOOKUP(9.99999999999999E+307,$N$1:N2080)+1,"")</f>
        <v>#REF!</v>
      </c>
      <c r="AH2081" s="3"/>
    </row>
    <row r="2082" spans="2:34" ht="20.100000000000001" customHeight="1" x14ac:dyDescent="0.2">
      <c r="B2082" s="38"/>
      <c r="C2082" s="27"/>
      <c r="D2082" s="28"/>
      <c r="E2082" s="25"/>
      <c r="F2082" s="25"/>
      <c r="G2082" s="37"/>
      <c r="H2082" s="80" t="str">
        <f t="shared" si="32"/>
        <v/>
      </c>
      <c r="N2082" s="1" t="e">
        <f>IF(AND(B2075=#REF!,C2075=#REF!),LOOKUP(9.99999999999999E+307,$N$1:N2081)+1,"")</f>
        <v>#REF!</v>
      </c>
      <c r="AH2082" s="3"/>
    </row>
    <row r="2083" spans="2:34" ht="20.100000000000001" customHeight="1" x14ac:dyDescent="0.2">
      <c r="B2083" s="38"/>
      <c r="C2083" s="27"/>
      <c r="D2083" s="28"/>
      <c r="E2083" s="25"/>
      <c r="F2083" s="25"/>
      <c r="G2083" s="37"/>
      <c r="H2083" s="80" t="str">
        <f t="shared" si="32"/>
        <v/>
      </c>
      <c r="N2083" s="1" t="e">
        <f>IF(AND(B2076=#REF!,C2076=#REF!),LOOKUP(9.99999999999999E+307,$N$1:N2082)+1,"")</f>
        <v>#REF!</v>
      </c>
      <c r="AH2083" s="3"/>
    </row>
    <row r="2084" spans="2:34" ht="20.100000000000001" customHeight="1" x14ac:dyDescent="0.2">
      <c r="B2084" s="38"/>
      <c r="C2084" s="27"/>
      <c r="D2084" s="28"/>
      <c r="E2084" s="25"/>
      <c r="F2084" s="25"/>
      <c r="G2084" s="37"/>
      <c r="H2084" s="80" t="str">
        <f t="shared" si="32"/>
        <v/>
      </c>
      <c r="N2084" s="1" t="e">
        <f>IF(AND(B2077=#REF!,C2077=#REF!),LOOKUP(9.99999999999999E+307,$N$1:N2083)+1,"")</f>
        <v>#REF!</v>
      </c>
      <c r="AH2084" s="3"/>
    </row>
    <row r="2085" spans="2:34" ht="20.100000000000001" customHeight="1" x14ac:dyDescent="0.2">
      <c r="B2085" s="38"/>
      <c r="C2085" s="27"/>
      <c r="D2085" s="28"/>
      <c r="E2085" s="25"/>
      <c r="F2085" s="25"/>
      <c r="G2085" s="37"/>
      <c r="H2085" s="80" t="str">
        <f t="shared" si="32"/>
        <v/>
      </c>
      <c r="N2085" s="1" t="e">
        <f>IF(AND(B2078=#REF!,C2078=#REF!),LOOKUP(9.99999999999999E+307,$N$1:N2084)+1,"")</f>
        <v>#REF!</v>
      </c>
      <c r="AH2085" s="3"/>
    </row>
    <row r="2086" spans="2:34" ht="20.100000000000001" customHeight="1" x14ac:dyDescent="0.2">
      <c r="B2086" s="38"/>
      <c r="C2086" s="27"/>
      <c r="D2086" s="28"/>
      <c r="E2086" s="25"/>
      <c r="F2086" s="25"/>
      <c r="G2086" s="37"/>
      <c r="H2086" s="80" t="str">
        <f t="shared" si="32"/>
        <v/>
      </c>
      <c r="N2086" s="1" t="e">
        <f>IF(AND(B2079=#REF!,C2079=#REF!),LOOKUP(9.99999999999999E+307,$N$1:N2085)+1,"")</f>
        <v>#REF!</v>
      </c>
      <c r="AH2086" s="3"/>
    </row>
    <row r="2087" spans="2:34" ht="20.100000000000001" customHeight="1" x14ac:dyDescent="0.2">
      <c r="B2087" s="38"/>
      <c r="C2087" s="27"/>
      <c r="D2087" s="28"/>
      <c r="E2087" s="25"/>
      <c r="F2087" s="25"/>
      <c r="G2087" s="37"/>
      <c r="H2087" s="80" t="str">
        <f t="shared" si="32"/>
        <v/>
      </c>
      <c r="N2087" s="1" t="e">
        <f>IF(AND(B2080=#REF!,C2080=#REF!),LOOKUP(9.99999999999999E+307,$N$1:N2086)+1,"")</f>
        <v>#REF!</v>
      </c>
      <c r="AH2087" s="3"/>
    </row>
    <row r="2088" spans="2:34" ht="20.100000000000001" customHeight="1" x14ac:dyDescent="0.2">
      <c r="B2088" s="38"/>
      <c r="C2088" s="27"/>
      <c r="D2088" s="28"/>
      <c r="E2088" s="25"/>
      <c r="F2088" s="25"/>
      <c r="G2088" s="37"/>
      <c r="H2088" s="80" t="str">
        <f t="shared" si="32"/>
        <v/>
      </c>
      <c r="N2088" s="1" t="e">
        <f>IF(AND(B2081=#REF!,C2081=#REF!),LOOKUP(9.99999999999999E+307,$N$1:N2087)+1,"")</f>
        <v>#REF!</v>
      </c>
      <c r="AH2088" s="3"/>
    </row>
    <row r="2089" spans="2:34" ht="20.100000000000001" customHeight="1" x14ac:dyDescent="0.2">
      <c r="B2089" s="38"/>
      <c r="C2089" s="27"/>
      <c r="D2089" s="28"/>
      <c r="E2089" s="25"/>
      <c r="F2089" s="25"/>
      <c r="G2089" s="37"/>
      <c r="H2089" s="80" t="str">
        <f t="shared" si="32"/>
        <v/>
      </c>
      <c r="N2089" s="1" t="e">
        <f>IF(AND(B2082=#REF!,C2082=#REF!),LOOKUP(9.99999999999999E+307,$N$1:N2088)+1,"")</f>
        <v>#REF!</v>
      </c>
      <c r="AH2089" s="3"/>
    </row>
    <row r="2090" spans="2:34" ht="20.100000000000001" customHeight="1" x14ac:dyDescent="0.2">
      <c r="B2090" s="38"/>
      <c r="C2090" s="27"/>
      <c r="D2090" s="28"/>
      <c r="E2090" s="25"/>
      <c r="F2090" s="25"/>
      <c r="G2090" s="37"/>
      <c r="H2090" s="80" t="str">
        <f t="shared" si="32"/>
        <v/>
      </c>
      <c r="N2090" s="1" t="e">
        <f>IF(AND(B2083=#REF!,C2083=#REF!),LOOKUP(9.99999999999999E+307,$N$1:N2089)+1,"")</f>
        <v>#REF!</v>
      </c>
      <c r="AH2090" s="3"/>
    </row>
    <row r="2091" spans="2:34" ht="20.100000000000001" customHeight="1" x14ac:dyDescent="0.2">
      <c r="B2091" s="38"/>
      <c r="C2091" s="27"/>
      <c r="D2091" s="28"/>
      <c r="E2091" s="25"/>
      <c r="F2091" s="25"/>
      <c r="G2091" s="37"/>
      <c r="H2091" s="80" t="str">
        <f t="shared" si="32"/>
        <v/>
      </c>
      <c r="N2091" s="1" t="e">
        <f>IF(AND(B2084=#REF!,C2084=#REF!),LOOKUP(9.99999999999999E+307,$N$1:N2090)+1,"")</f>
        <v>#REF!</v>
      </c>
      <c r="AH2091" s="3"/>
    </row>
    <row r="2092" spans="2:34" ht="20.100000000000001" customHeight="1" x14ac:dyDescent="0.2">
      <c r="B2092" s="38"/>
      <c r="C2092" s="27"/>
      <c r="D2092" s="28"/>
      <c r="E2092" s="25"/>
      <c r="F2092" s="25"/>
      <c r="G2092" s="37"/>
      <c r="H2092" s="80" t="str">
        <f t="shared" si="32"/>
        <v/>
      </c>
      <c r="N2092" s="1" t="e">
        <f>IF(AND(B2085=#REF!,C2085=#REF!),LOOKUP(9.99999999999999E+307,$N$1:N2091)+1,"")</f>
        <v>#REF!</v>
      </c>
      <c r="AH2092" s="3"/>
    </row>
    <row r="2093" spans="2:34" ht="20.100000000000001" customHeight="1" x14ac:dyDescent="0.2">
      <c r="B2093" s="38"/>
      <c r="C2093" s="27"/>
      <c r="D2093" s="28"/>
      <c r="E2093" s="25"/>
      <c r="F2093" s="25"/>
      <c r="G2093" s="37"/>
      <c r="H2093" s="80" t="str">
        <f t="shared" si="32"/>
        <v/>
      </c>
      <c r="N2093" s="1" t="e">
        <f>IF(AND(B2086=#REF!,C2086=#REF!),LOOKUP(9.99999999999999E+307,$N$1:N2092)+1,"")</f>
        <v>#REF!</v>
      </c>
      <c r="AH2093" s="3"/>
    </row>
    <row r="2094" spans="2:34" ht="20.100000000000001" customHeight="1" x14ac:dyDescent="0.2">
      <c r="B2094" s="38"/>
      <c r="C2094" s="27"/>
      <c r="D2094" s="28"/>
      <c r="E2094" s="25"/>
      <c r="F2094" s="25"/>
      <c r="G2094" s="37"/>
      <c r="H2094" s="80" t="str">
        <f t="shared" si="32"/>
        <v/>
      </c>
      <c r="N2094" s="1" t="e">
        <f>IF(AND(B2087=#REF!,C2087=#REF!),LOOKUP(9.99999999999999E+307,$N$1:N2093)+1,"")</f>
        <v>#REF!</v>
      </c>
      <c r="AH2094" s="3"/>
    </row>
    <row r="2095" spans="2:34" ht="20.100000000000001" customHeight="1" x14ac:dyDescent="0.2">
      <c r="B2095" s="38"/>
      <c r="C2095" s="27"/>
      <c r="D2095" s="28"/>
      <c r="E2095" s="25"/>
      <c r="F2095" s="25"/>
      <c r="G2095" s="37"/>
      <c r="H2095" s="80" t="str">
        <f t="shared" si="32"/>
        <v/>
      </c>
      <c r="N2095" s="1" t="e">
        <f>IF(AND(B2088=#REF!,C2088=#REF!),LOOKUP(9.99999999999999E+307,$N$1:N2094)+1,"")</f>
        <v>#REF!</v>
      </c>
      <c r="AH2095" s="3"/>
    </row>
    <row r="2096" spans="2:34" ht="20.100000000000001" customHeight="1" x14ac:dyDescent="0.2">
      <c r="B2096" s="38"/>
      <c r="C2096" s="27"/>
      <c r="D2096" s="28"/>
      <c r="E2096" s="25"/>
      <c r="F2096" s="25"/>
      <c r="G2096" s="37"/>
      <c r="H2096" s="80" t="str">
        <f t="shared" si="32"/>
        <v/>
      </c>
      <c r="N2096" s="1" t="e">
        <f>IF(AND(B2089=#REF!,C2089=#REF!),LOOKUP(9.99999999999999E+307,$N$1:N2095)+1,"")</f>
        <v>#REF!</v>
      </c>
      <c r="AH2096" s="3"/>
    </row>
    <row r="2097" spans="2:34" ht="20.100000000000001" customHeight="1" x14ac:dyDescent="0.2">
      <c r="B2097" s="38"/>
      <c r="C2097" s="27"/>
      <c r="D2097" s="28"/>
      <c r="E2097" s="25"/>
      <c r="F2097" s="25"/>
      <c r="G2097" s="37"/>
      <c r="H2097" s="80" t="str">
        <f t="shared" si="32"/>
        <v/>
      </c>
      <c r="N2097" s="1" t="e">
        <f>IF(AND(B2090=#REF!,C2090=#REF!),LOOKUP(9.99999999999999E+307,$N$1:N2096)+1,"")</f>
        <v>#REF!</v>
      </c>
      <c r="AH2097" s="3"/>
    </row>
    <row r="2098" spans="2:34" ht="20.100000000000001" customHeight="1" x14ac:dyDescent="0.2">
      <c r="B2098" s="38"/>
      <c r="C2098" s="27"/>
      <c r="D2098" s="28"/>
      <c r="E2098" s="25"/>
      <c r="F2098" s="25"/>
      <c r="G2098" s="37"/>
      <c r="H2098" s="80" t="str">
        <f t="shared" si="32"/>
        <v/>
      </c>
      <c r="N2098" s="1" t="e">
        <f>IF(AND(B2091=#REF!,C2091=#REF!),LOOKUP(9.99999999999999E+307,$N$1:N2097)+1,"")</f>
        <v>#REF!</v>
      </c>
      <c r="AH2098" s="3"/>
    </row>
    <row r="2099" spans="2:34" ht="20.100000000000001" customHeight="1" x14ac:dyDescent="0.2">
      <c r="B2099" s="38"/>
      <c r="C2099" s="27"/>
      <c r="D2099" s="28"/>
      <c r="E2099" s="25"/>
      <c r="F2099" s="25"/>
      <c r="G2099" s="37"/>
      <c r="H2099" s="80" t="str">
        <f t="shared" si="32"/>
        <v/>
      </c>
      <c r="N2099" s="1" t="e">
        <f>IF(AND(B2092=#REF!,C2092=#REF!),LOOKUP(9.99999999999999E+307,$N$1:N2098)+1,"")</f>
        <v>#REF!</v>
      </c>
      <c r="AH2099" s="3"/>
    </row>
    <row r="2100" spans="2:34" ht="20.100000000000001" customHeight="1" x14ac:dyDescent="0.2">
      <c r="B2100" s="38"/>
      <c r="C2100" s="27"/>
      <c r="D2100" s="28"/>
      <c r="E2100" s="25"/>
      <c r="F2100" s="25"/>
      <c r="G2100" s="37"/>
      <c r="H2100" s="80" t="str">
        <f t="shared" si="32"/>
        <v/>
      </c>
      <c r="N2100" s="1" t="e">
        <f>IF(AND(B2093=#REF!,C2093=#REF!),LOOKUP(9.99999999999999E+307,$N$1:N2099)+1,"")</f>
        <v>#REF!</v>
      </c>
      <c r="AH2100" s="3"/>
    </row>
    <row r="2101" spans="2:34" ht="20.100000000000001" customHeight="1" x14ac:dyDescent="0.2">
      <c r="B2101" s="38"/>
      <c r="C2101" s="27"/>
      <c r="D2101" s="28"/>
      <c r="E2101" s="25"/>
      <c r="F2101" s="25"/>
      <c r="G2101" s="37"/>
      <c r="H2101" s="80" t="str">
        <f t="shared" si="32"/>
        <v/>
      </c>
      <c r="N2101" s="1" t="e">
        <f>IF(AND(B2094=#REF!,C2094=#REF!),LOOKUP(9.99999999999999E+307,$N$1:N2100)+1,"")</f>
        <v>#REF!</v>
      </c>
      <c r="AH2101" s="3"/>
    </row>
    <row r="2102" spans="2:34" ht="20.100000000000001" customHeight="1" x14ac:dyDescent="0.2">
      <c r="B2102" s="38"/>
      <c r="C2102" s="27"/>
      <c r="D2102" s="28"/>
      <c r="E2102" s="25"/>
      <c r="F2102" s="25"/>
      <c r="G2102" s="37"/>
      <c r="H2102" s="80" t="str">
        <f t="shared" si="32"/>
        <v/>
      </c>
      <c r="N2102" s="1" t="e">
        <f>IF(AND(B2095=#REF!,C2095=#REF!),LOOKUP(9.99999999999999E+307,$N$1:N2101)+1,"")</f>
        <v>#REF!</v>
      </c>
      <c r="AH2102" s="3"/>
    </row>
    <row r="2103" spans="2:34" ht="20.100000000000001" customHeight="1" x14ac:dyDescent="0.2">
      <c r="B2103" s="38"/>
      <c r="C2103" s="27"/>
      <c r="D2103" s="28"/>
      <c r="E2103" s="25"/>
      <c r="F2103" s="25"/>
      <c r="G2103" s="37"/>
      <c r="H2103" s="80" t="str">
        <f t="shared" si="32"/>
        <v/>
      </c>
      <c r="N2103" s="1" t="e">
        <f>IF(AND(B2096=#REF!,C2096=#REF!),LOOKUP(9.99999999999999E+307,$N$1:N2102)+1,"")</f>
        <v>#REF!</v>
      </c>
      <c r="AH2103" s="3"/>
    </row>
    <row r="2104" spans="2:34" ht="20.100000000000001" customHeight="1" x14ac:dyDescent="0.2">
      <c r="B2104" s="38"/>
      <c r="C2104" s="27"/>
      <c r="D2104" s="28"/>
      <c r="E2104" s="25"/>
      <c r="F2104" s="25"/>
      <c r="G2104" s="37"/>
      <c r="H2104" s="80" t="str">
        <f t="shared" si="32"/>
        <v/>
      </c>
      <c r="N2104" s="1" t="e">
        <f>IF(AND(B2097=#REF!,C2097=#REF!),LOOKUP(9.99999999999999E+307,$N$1:N2103)+1,"")</f>
        <v>#REF!</v>
      </c>
      <c r="AH2104" s="3"/>
    </row>
    <row r="2105" spans="2:34" ht="20.100000000000001" customHeight="1" x14ac:dyDescent="0.2">
      <c r="B2105" s="38"/>
      <c r="C2105" s="27"/>
      <c r="D2105" s="28"/>
      <c r="E2105" s="25"/>
      <c r="F2105" s="25"/>
      <c r="G2105" s="37"/>
      <c r="H2105" s="80" t="str">
        <f t="shared" si="32"/>
        <v/>
      </c>
      <c r="N2105" s="1" t="e">
        <f>IF(AND(B2098=#REF!,C2098=#REF!),LOOKUP(9.99999999999999E+307,$N$1:N2104)+1,"")</f>
        <v>#REF!</v>
      </c>
      <c r="AH2105" s="3"/>
    </row>
    <row r="2106" spans="2:34" ht="20.100000000000001" customHeight="1" x14ac:dyDescent="0.2">
      <c r="B2106" s="38"/>
      <c r="C2106" s="27"/>
      <c r="D2106" s="28"/>
      <c r="E2106" s="25"/>
      <c r="F2106" s="25"/>
      <c r="G2106" s="37"/>
      <c r="H2106" s="80" t="str">
        <f t="shared" si="32"/>
        <v/>
      </c>
      <c r="N2106" s="1" t="e">
        <f>IF(AND(B2099=#REF!,C2099=#REF!),LOOKUP(9.99999999999999E+307,$N$1:N2105)+1,"")</f>
        <v>#REF!</v>
      </c>
      <c r="AH2106" s="3"/>
    </row>
    <row r="2107" spans="2:34" ht="20.100000000000001" customHeight="1" x14ac:dyDescent="0.2">
      <c r="B2107" s="38"/>
      <c r="C2107" s="27"/>
      <c r="D2107" s="28"/>
      <c r="E2107" s="25"/>
      <c r="F2107" s="25"/>
      <c r="G2107" s="37"/>
      <c r="H2107" s="80" t="str">
        <f t="shared" si="32"/>
        <v/>
      </c>
      <c r="N2107" s="1" t="e">
        <f>IF(AND(B2100=#REF!,C2100=#REF!),LOOKUP(9.99999999999999E+307,$N$1:N2106)+1,"")</f>
        <v>#REF!</v>
      </c>
      <c r="AH2107" s="3"/>
    </row>
    <row r="2108" spans="2:34" ht="20.100000000000001" customHeight="1" x14ac:dyDescent="0.2">
      <c r="B2108" s="38"/>
      <c r="C2108" s="27"/>
      <c r="D2108" s="28"/>
      <c r="E2108" s="25"/>
      <c r="F2108" s="25"/>
      <c r="G2108" s="37"/>
      <c r="H2108" s="80" t="str">
        <f t="shared" si="32"/>
        <v/>
      </c>
      <c r="N2108" s="1" t="e">
        <f>IF(AND(B2101=#REF!,C2101=#REF!),LOOKUP(9.99999999999999E+307,$N$1:N2107)+1,"")</f>
        <v>#REF!</v>
      </c>
      <c r="AH2108" s="3"/>
    </row>
    <row r="2109" spans="2:34" ht="20.100000000000001" customHeight="1" x14ac:dyDescent="0.2">
      <c r="B2109" s="38"/>
      <c r="C2109" s="27"/>
      <c r="D2109" s="28"/>
      <c r="E2109" s="25"/>
      <c r="F2109" s="25"/>
      <c r="G2109" s="37"/>
      <c r="H2109" s="80" t="str">
        <f t="shared" si="32"/>
        <v/>
      </c>
      <c r="N2109" s="1" t="e">
        <f>IF(AND(B2102=#REF!,C2102=#REF!),LOOKUP(9.99999999999999E+307,$N$1:N2108)+1,"")</f>
        <v>#REF!</v>
      </c>
      <c r="AH2109" s="3"/>
    </row>
    <row r="2110" spans="2:34" ht="20.100000000000001" customHeight="1" x14ac:dyDescent="0.2">
      <c r="B2110" s="38"/>
      <c r="C2110" s="27"/>
      <c r="D2110" s="28"/>
      <c r="E2110" s="25"/>
      <c r="F2110" s="25"/>
      <c r="G2110" s="37"/>
      <c r="H2110" s="80" t="str">
        <f t="shared" si="32"/>
        <v/>
      </c>
      <c r="N2110" s="1" t="e">
        <f>IF(AND(B2103=#REF!,C2103=#REF!),LOOKUP(9.99999999999999E+307,$N$1:N2109)+1,"")</f>
        <v>#REF!</v>
      </c>
      <c r="AH2110" s="3"/>
    </row>
    <row r="2111" spans="2:34" ht="20.100000000000001" customHeight="1" x14ac:dyDescent="0.2">
      <c r="B2111" s="38"/>
      <c r="C2111" s="27"/>
      <c r="D2111" s="28"/>
      <c r="E2111" s="25"/>
      <c r="F2111" s="25"/>
      <c r="G2111" s="37"/>
      <c r="H2111" s="80" t="str">
        <f t="shared" si="32"/>
        <v/>
      </c>
      <c r="N2111" s="1" t="e">
        <f>IF(AND(B2104=#REF!,C2104=#REF!),LOOKUP(9.99999999999999E+307,$N$1:N2110)+1,"")</f>
        <v>#REF!</v>
      </c>
      <c r="AH2111" s="3"/>
    </row>
    <row r="2112" spans="2:34" ht="20.100000000000001" customHeight="1" x14ac:dyDescent="0.2">
      <c r="B2112" s="38"/>
      <c r="C2112" s="27"/>
      <c r="D2112" s="28"/>
      <c r="E2112" s="25"/>
      <c r="F2112" s="25"/>
      <c r="G2112" s="37"/>
      <c r="H2112" s="80" t="str">
        <f t="shared" si="32"/>
        <v/>
      </c>
      <c r="N2112" s="1" t="e">
        <f>IF(AND(B2105=#REF!,C2105=#REF!),LOOKUP(9.99999999999999E+307,$N$1:N2111)+1,"")</f>
        <v>#REF!</v>
      </c>
      <c r="AH2112" s="3"/>
    </row>
    <row r="2113" spans="2:34" ht="20.100000000000001" customHeight="1" x14ac:dyDescent="0.2">
      <c r="B2113" s="38"/>
      <c r="C2113" s="27"/>
      <c r="D2113" s="28"/>
      <c r="E2113" s="25"/>
      <c r="F2113" s="25"/>
      <c r="G2113" s="37"/>
      <c r="H2113" s="80" t="str">
        <f t="shared" si="32"/>
        <v/>
      </c>
      <c r="N2113" s="1" t="e">
        <f>IF(AND(B2106=#REF!,C2106=#REF!),LOOKUP(9.99999999999999E+307,$N$1:N2112)+1,"")</f>
        <v>#REF!</v>
      </c>
      <c r="AH2113" s="3"/>
    </row>
    <row r="2114" spans="2:34" ht="20.100000000000001" customHeight="1" x14ac:dyDescent="0.2">
      <c r="B2114" s="38"/>
      <c r="C2114" s="27"/>
      <c r="D2114" s="28"/>
      <c r="E2114" s="25"/>
      <c r="F2114" s="25"/>
      <c r="G2114" s="37"/>
      <c r="H2114" s="80" t="str">
        <f t="shared" si="32"/>
        <v/>
      </c>
      <c r="N2114" s="1" t="e">
        <f>IF(AND(B2107=#REF!,C2107=#REF!),LOOKUP(9.99999999999999E+307,$N$1:N2113)+1,"")</f>
        <v>#REF!</v>
      </c>
      <c r="AH2114" s="3"/>
    </row>
    <row r="2115" spans="2:34" ht="20.100000000000001" customHeight="1" x14ac:dyDescent="0.2">
      <c r="B2115" s="38"/>
      <c r="C2115" s="27"/>
      <c r="D2115" s="28"/>
      <c r="E2115" s="25"/>
      <c r="F2115" s="25"/>
      <c r="G2115" s="37"/>
      <c r="H2115" s="80" t="str">
        <f t="shared" si="32"/>
        <v/>
      </c>
      <c r="N2115" s="1" t="e">
        <f>IF(AND(B2108=#REF!,C2108=#REF!),LOOKUP(9.99999999999999E+307,$N$1:N2114)+1,"")</f>
        <v>#REF!</v>
      </c>
      <c r="AH2115" s="3"/>
    </row>
    <row r="2116" spans="2:34" ht="20.100000000000001" customHeight="1" x14ac:dyDescent="0.2">
      <c r="B2116" s="38"/>
      <c r="C2116" s="27"/>
      <c r="D2116" s="28"/>
      <c r="E2116" s="25"/>
      <c r="F2116" s="25"/>
      <c r="G2116" s="37"/>
      <c r="H2116" s="80" t="str">
        <f t="shared" ref="H2116:H2179" si="33">IF(E2116="","",IF(E2116="เด็กชาย","M",IF(E2116="นาย","M","W")))</f>
        <v/>
      </c>
      <c r="N2116" s="1" t="e">
        <f>IF(AND(B2109=#REF!,C2109=#REF!),LOOKUP(9.99999999999999E+307,$N$1:N2115)+1,"")</f>
        <v>#REF!</v>
      </c>
      <c r="AH2116" s="3"/>
    </row>
    <row r="2117" spans="2:34" ht="20.100000000000001" customHeight="1" x14ac:dyDescent="0.2">
      <c r="B2117" s="38"/>
      <c r="C2117" s="27"/>
      <c r="D2117" s="28"/>
      <c r="E2117" s="25"/>
      <c r="F2117" s="25"/>
      <c r="G2117" s="37"/>
      <c r="H2117" s="80" t="str">
        <f t="shared" si="33"/>
        <v/>
      </c>
      <c r="N2117" s="1" t="e">
        <f>IF(AND(B2110=#REF!,C2110=#REF!),LOOKUP(9.99999999999999E+307,$N$1:N2116)+1,"")</f>
        <v>#REF!</v>
      </c>
      <c r="AH2117" s="3"/>
    </row>
    <row r="2118" spans="2:34" ht="20.100000000000001" customHeight="1" x14ac:dyDescent="0.2">
      <c r="B2118" s="38"/>
      <c r="C2118" s="27"/>
      <c r="D2118" s="28"/>
      <c r="E2118" s="25"/>
      <c r="F2118" s="25"/>
      <c r="G2118" s="37"/>
      <c r="H2118" s="80" t="str">
        <f t="shared" si="33"/>
        <v/>
      </c>
      <c r="N2118" s="1" t="e">
        <f>IF(AND(B2111=#REF!,C2111=#REF!),LOOKUP(9.99999999999999E+307,$N$1:N2117)+1,"")</f>
        <v>#REF!</v>
      </c>
      <c r="AH2118" s="3"/>
    </row>
    <row r="2119" spans="2:34" ht="20.100000000000001" customHeight="1" x14ac:dyDescent="0.2">
      <c r="B2119" s="38"/>
      <c r="C2119" s="27"/>
      <c r="D2119" s="28"/>
      <c r="E2119" s="25"/>
      <c r="F2119" s="25"/>
      <c r="G2119" s="37"/>
      <c r="H2119" s="80" t="str">
        <f t="shared" si="33"/>
        <v/>
      </c>
      <c r="N2119" s="1" t="e">
        <f>IF(AND(B2112=#REF!,C2112=#REF!),LOOKUP(9.99999999999999E+307,$N$1:N2118)+1,"")</f>
        <v>#REF!</v>
      </c>
      <c r="AH2119" s="3"/>
    </row>
    <row r="2120" spans="2:34" ht="20.100000000000001" customHeight="1" x14ac:dyDescent="0.2">
      <c r="B2120" s="38"/>
      <c r="C2120" s="27"/>
      <c r="D2120" s="28"/>
      <c r="E2120" s="25"/>
      <c r="F2120" s="25"/>
      <c r="G2120" s="37"/>
      <c r="H2120" s="80" t="str">
        <f t="shared" si="33"/>
        <v/>
      </c>
      <c r="N2120" s="1" t="e">
        <f>IF(AND(B2113=#REF!,C2113=#REF!),LOOKUP(9.99999999999999E+307,$N$1:N2119)+1,"")</f>
        <v>#REF!</v>
      </c>
      <c r="AH2120" s="3"/>
    </row>
    <row r="2121" spans="2:34" ht="20.100000000000001" customHeight="1" x14ac:dyDescent="0.2">
      <c r="B2121" s="38"/>
      <c r="C2121" s="27"/>
      <c r="D2121" s="28"/>
      <c r="E2121" s="25"/>
      <c r="F2121" s="25"/>
      <c r="G2121" s="37"/>
      <c r="H2121" s="80" t="str">
        <f t="shared" si="33"/>
        <v/>
      </c>
      <c r="N2121" s="1" t="e">
        <f>IF(AND(B2114=#REF!,C2114=#REF!),LOOKUP(9.99999999999999E+307,$N$1:N2120)+1,"")</f>
        <v>#REF!</v>
      </c>
      <c r="AH2121" s="3"/>
    </row>
    <row r="2122" spans="2:34" ht="20.100000000000001" customHeight="1" x14ac:dyDescent="0.2">
      <c r="B2122" s="38"/>
      <c r="C2122" s="27"/>
      <c r="D2122" s="28"/>
      <c r="E2122" s="25"/>
      <c r="F2122" s="25"/>
      <c r="G2122" s="37"/>
      <c r="H2122" s="80" t="str">
        <f t="shared" si="33"/>
        <v/>
      </c>
      <c r="N2122" s="1" t="e">
        <f>IF(AND(B2115=#REF!,C2115=#REF!),LOOKUP(9.99999999999999E+307,$N$1:N2121)+1,"")</f>
        <v>#REF!</v>
      </c>
      <c r="AH2122" s="3"/>
    </row>
    <row r="2123" spans="2:34" ht="20.100000000000001" customHeight="1" x14ac:dyDescent="0.2">
      <c r="B2123" s="38"/>
      <c r="C2123" s="27"/>
      <c r="D2123" s="28"/>
      <c r="E2123" s="25"/>
      <c r="F2123" s="25"/>
      <c r="G2123" s="37"/>
      <c r="H2123" s="80" t="str">
        <f t="shared" si="33"/>
        <v/>
      </c>
      <c r="N2123" s="1" t="e">
        <f>IF(AND(B2116=#REF!,C2116=#REF!),LOOKUP(9.99999999999999E+307,$N$1:N2122)+1,"")</f>
        <v>#REF!</v>
      </c>
      <c r="AH2123" s="3"/>
    </row>
    <row r="2124" spans="2:34" ht="20.100000000000001" customHeight="1" x14ac:dyDescent="0.2">
      <c r="B2124" s="38"/>
      <c r="C2124" s="27"/>
      <c r="D2124" s="28"/>
      <c r="E2124" s="25"/>
      <c r="F2124" s="25"/>
      <c r="G2124" s="37"/>
      <c r="H2124" s="80" t="str">
        <f t="shared" si="33"/>
        <v/>
      </c>
      <c r="N2124" s="1" t="e">
        <f>IF(AND(B2117=#REF!,C2117=#REF!),LOOKUP(9.99999999999999E+307,$N$1:N2123)+1,"")</f>
        <v>#REF!</v>
      </c>
      <c r="AH2124" s="3"/>
    </row>
    <row r="2125" spans="2:34" ht="20.100000000000001" customHeight="1" x14ac:dyDescent="0.2">
      <c r="B2125" s="38"/>
      <c r="C2125" s="27"/>
      <c r="D2125" s="28"/>
      <c r="E2125" s="25"/>
      <c r="F2125" s="25"/>
      <c r="G2125" s="37"/>
      <c r="H2125" s="80" t="str">
        <f t="shared" si="33"/>
        <v/>
      </c>
      <c r="N2125" s="1" t="e">
        <f>IF(AND(B2118=#REF!,C2118=#REF!),LOOKUP(9.99999999999999E+307,$N$1:N2124)+1,"")</f>
        <v>#REF!</v>
      </c>
      <c r="AH2125" s="3"/>
    </row>
    <row r="2126" spans="2:34" ht="20.100000000000001" customHeight="1" x14ac:dyDescent="0.2">
      <c r="B2126" s="38"/>
      <c r="C2126" s="27"/>
      <c r="D2126" s="28"/>
      <c r="E2126" s="25"/>
      <c r="F2126" s="25"/>
      <c r="G2126" s="37"/>
      <c r="H2126" s="80" t="str">
        <f t="shared" si="33"/>
        <v/>
      </c>
      <c r="N2126" s="1" t="e">
        <f>IF(AND(B2119=#REF!,C2119=#REF!),LOOKUP(9.99999999999999E+307,$N$1:N2125)+1,"")</f>
        <v>#REF!</v>
      </c>
      <c r="AH2126" s="3"/>
    </row>
    <row r="2127" spans="2:34" ht="20.100000000000001" customHeight="1" x14ac:dyDescent="0.2">
      <c r="B2127" s="38"/>
      <c r="C2127" s="27"/>
      <c r="D2127" s="28"/>
      <c r="E2127" s="25"/>
      <c r="F2127" s="25"/>
      <c r="G2127" s="37"/>
      <c r="H2127" s="80" t="str">
        <f t="shared" si="33"/>
        <v/>
      </c>
      <c r="N2127" s="1" t="e">
        <f>IF(AND(B2120=#REF!,C2120=#REF!),LOOKUP(9.99999999999999E+307,$N$1:N2126)+1,"")</f>
        <v>#REF!</v>
      </c>
      <c r="AH2127" s="3"/>
    </row>
    <row r="2128" spans="2:34" ht="20.100000000000001" customHeight="1" x14ac:dyDescent="0.2">
      <c r="B2128" s="38"/>
      <c r="C2128" s="27"/>
      <c r="D2128" s="28"/>
      <c r="E2128" s="25"/>
      <c r="F2128" s="25"/>
      <c r="G2128" s="37"/>
      <c r="H2128" s="80" t="str">
        <f t="shared" si="33"/>
        <v/>
      </c>
      <c r="N2128" s="1" t="e">
        <f>IF(AND(B2121=#REF!,C2121=#REF!),LOOKUP(9.99999999999999E+307,$N$1:N2127)+1,"")</f>
        <v>#REF!</v>
      </c>
      <c r="AH2128" s="3"/>
    </row>
    <row r="2129" spans="2:34" ht="20.100000000000001" customHeight="1" x14ac:dyDescent="0.2">
      <c r="B2129" s="38"/>
      <c r="C2129" s="27"/>
      <c r="D2129" s="28"/>
      <c r="E2129" s="25"/>
      <c r="F2129" s="25"/>
      <c r="G2129" s="37"/>
      <c r="H2129" s="80" t="str">
        <f t="shared" si="33"/>
        <v/>
      </c>
      <c r="N2129" s="1" t="e">
        <f>IF(AND(B2122=#REF!,C2122=#REF!),LOOKUP(9.99999999999999E+307,$N$1:N2128)+1,"")</f>
        <v>#REF!</v>
      </c>
      <c r="AH2129" s="3"/>
    </row>
    <row r="2130" spans="2:34" ht="20.100000000000001" customHeight="1" x14ac:dyDescent="0.2">
      <c r="B2130" s="38"/>
      <c r="C2130" s="27"/>
      <c r="D2130" s="28"/>
      <c r="E2130" s="25"/>
      <c r="F2130" s="25"/>
      <c r="G2130" s="37"/>
      <c r="H2130" s="80" t="str">
        <f t="shared" si="33"/>
        <v/>
      </c>
      <c r="N2130" s="1" t="e">
        <f>IF(AND(B2123=#REF!,C2123=#REF!),LOOKUP(9.99999999999999E+307,$N$1:N2129)+1,"")</f>
        <v>#REF!</v>
      </c>
      <c r="AH2130" s="3"/>
    </row>
    <row r="2131" spans="2:34" ht="20.100000000000001" customHeight="1" x14ac:dyDescent="0.2">
      <c r="B2131" s="38"/>
      <c r="C2131" s="27"/>
      <c r="D2131" s="28"/>
      <c r="E2131" s="25"/>
      <c r="F2131" s="25"/>
      <c r="G2131" s="37"/>
      <c r="H2131" s="80" t="str">
        <f t="shared" si="33"/>
        <v/>
      </c>
      <c r="N2131" s="1" t="e">
        <f>IF(AND(B2124=#REF!,C2124=#REF!),LOOKUP(9.99999999999999E+307,$N$1:N2130)+1,"")</f>
        <v>#REF!</v>
      </c>
      <c r="AH2131" s="3"/>
    </row>
    <row r="2132" spans="2:34" ht="20.100000000000001" customHeight="1" x14ac:dyDescent="0.2">
      <c r="B2132" s="38"/>
      <c r="C2132" s="27"/>
      <c r="D2132" s="28"/>
      <c r="E2132" s="25"/>
      <c r="F2132" s="25"/>
      <c r="G2132" s="37"/>
      <c r="H2132" s="80" t="str">
        <f t="shared" si="33"/>
        <v/>
      </c>
      <c r="N2132" s="1" t="e">
        <f>IF(AND(B2125=#REF!,C2125=#REF!),LOOKUP(9.99999999999999E+307,$N$1:N2131)+1,"")</f>
        <v>#REF!</v>
      </c>
      <c r="AH2132" s="3"/>
    </row>
    <row r="2133" spans="2:34" ht="20.100000000000001" customHeight="1" x14ac:dyDescent="0.2">
      <c r="B2133" s="38"/>
      <c r="C2133" s="27"/>
      <c r="D2133" s="28"/>
      <c r="E2133" s="25"/>
      <c r="F2133" s="25"/>
      <c r="G2133" s="37"/>
      <c r="H2133" s="80" t="str">
        <f t="shared" si="33"/>
        <v/>
      </c>
      <c r="N2133" s="1" t="e">
        <f>IF(AND(B2126=#REF!,C2126=#REF!),LOOKUP(9.99999999999999E+307,$N$1:N2132)+1,"")</f>
        <v>#REF!</v>
      </c>
      <c r="AH2133" s="3"/>
    </row>
    <row r="2134" spans="2:34" ht="20.100000000000001" customHeight="1" x14ac:dyDescent="0.2">
      <c r="B2134" s="38"/>
      <c r="C2134" s="27"/>
      <c r="D2134" s="28"/>
      <c r="E2134" s="25"/>
      <c r="F2134" s="25"/>
      <c r="G2134" s="37"/>
      <c r="H2134" s="80" t="str">
        <f t="shared" si="33"/>
        <v/>
      </c>
      <c r="N2134" s="1" t="e">
        <f>IF(AND(B2127=#REF!,C2127=#REF!),LOOKUP(9.99999999999999E+307,$N$1:N2133)+1,"")</f>
        <v>#REF!</v>
      </c>
      <c r="AH2134" s="3"/>
    </row>
    <row r="2135" spans="2:34" ht="20.100000000000001" customHeight="1" x14ac:dyDescent="0.2">
      <c r="B2135" s="38"/>
      <c r="C2135" s="27"/>
      <c r="D2135" s="28"/>
      <c r="E2135" s="25"/>
      <c r="F2135" s="25"/>
      <c r="G2135" s="37"/>
      <c r="H2135" s="80" t="str">
        <f t="shared" si="33"/>
        <v/>
      </c>
      <c r="N2135" s="1" t="e">
        <f>IF(AND(B2128=#REF!,C2128=#REF!),LOOKUP(9.99999999999999E+307,$N$1:N2134)+1,"")</f>
        <v>#REF!</v>
      </c>
      <c r="AH2135" s="3"/>
    </row>
    <row r="2136" spans="2:34" ht="20.100000000000001" customHeight="1" x14ac:dyDescent="0.2">
      <c r="B2136" s="38"/>
      <c r="C2136" s="27"/>
      <c r="D2136" s="28"/>
      <c r="E2136" s="25"/>
      <c r="F2136" s="25"/>
      <c r="G2136" s="37"/>
      <c r="H2136" s="80" t="str">
        <f t="shared" si="33"/>
        <v/>
      </c>
      <c r="N2136" s="1" t="e">
        <f>IF(AND(B2129=#REF!,C2129=#REF!),LOOKUP(9.99999999999999E+307,$N$1:N2135)+1,"")</f>
        <v>#REF!</v>
      </c>
      <c r="AH2136" s="3"/>
    </row>
    <row r="2137" spans="2:34" ht="20.100000000000001" customHeight="1" x14ac:dyDescent="0.2">
      <c r="B2137" s="38"/>
      <c r="C2137" s="27"/>
      <c r="D2137" s="28"/>
      <c r="E2137" s="25"/>
      <c r="F2137" s="25"/>
      <c r="G2137" s="37"/>
      <c r="H2137" s="80" t="str">
        <f t="shared" si="33"/>
        <v/>
      </c>
      <c r="N2137" s="1" t="e">
        <f>IF(AND(B2130=#REF!,C2130=#REF!),LOOKUP(9.99999999999999E+307,$N$1:N2136)+1,"")</f>
        <v>#REF!</v>
      </c>
      <c r="AH2137" s="3"/>
    </row>
    <row r="2138" spans="2:34" ht="20.100000000000001" customHeight="1" x14ac:dyDescent="0.2">
      <c r="B2138" s="38"/>
      <c r="C2138" s="27"/>
      <c r="D2138" s="28"/>
      <c r="E2138" s="25"/>
      <c r="F2138" s="25"/>
      <c r="G2138" s="37"/>
      <c r="H2138" s="80" t="str">
        <f t="shared" si="33"/>
        <v/>
      </c>
      <c r="N2138" s="1" t="e">
        <f>IF(AND(B2131=#REF!,C2131=#REF!),LOOKUP(9.99999999999999E+307,$N$1:N2137)+1,"")</f>
        <v>#REF!</v>
      </c>
      <c r="AH2138" s="3"/>
    </row>
    <row r="2139" spans="2:34" ht="20.100000000000001" customHeight="1" x14ac:dyDescent="0.2">
      <c r="B2139" s="38"/>
      <c r="C2139" s="27"/>
      <c r="D2139" s="28"/>
      <c r="E2139" s="25"/>
      <c r="F2139" s="25"/>
      <c r="G2139" s="37"/>
      <c r="H2139" s="80" t="str">
        <f t="shared" si="33"/>
        <v/>
      </c>
      <c r="N2139" s="1" t="e">
        <f>IF(AND(B2132=#REF!,C2132=#REF!),LOOKUP(9.99999999999999E+307,$N$1:N2138)+1,"")</f>
        <v>#REF!</v>
      </c>
      <c r="AH2139" s="3"/>
    </row>
    <row r="2140" spans="2:34" ht="20.100000000000001" customHeight="1" x14ac:dyDescent="0.2">
      <c r="B2140" s="38"/>
      <c r="C2140" s="27"/>
      <c r="D2140" s="28"/>
      <c r="E2140" s="25"/>
      <c r="F2140" s="25"/>
      <c r="G2140" s="37"/>
      <c r="H2140" s="80" t="str">
        <f t="shared" si="33"/>
        <v/>
      </c>
      <c r="N2140" s="1" t="e">
        <f>IF(AND(B2133=#REF!,C2133=#REF!),LOOKUP(9.99999999999999E+307,$N$1:N2139)+1,"")</f>
        <v>#REF!</v>
      </c>
      <c r="AH2140" s="3"/>
    </row>
    <row r="2141" spans="2:34" ht="20.100000000000001" customHeight="1" x14ac:dyDescent="0.2">
      <c r="B2141" s="38"/>
      <c r="C2141" s="27"/>
      <c r="D2141" s="28"/>
      <c r="E2141" s="25"/>
      <c r="F2141" s="25"/>
      <c r="G2141" s="37"/>
      <c r="H2141" s="80" t="str">
        <f t="shared" si="33"/>
        <v/>
      </c>
      <c r="N2141" s="1" t="e">
        <f>IF(AND(B2134=#REF!,C2134=#REF!),LOOKUP(9.99999999999999E+307,$N$1:N2140)+1,"")</f>
        <v>#REF!</v>
      </c>
      <c r="AH2141" s="3"/>
    </row>
    <row r="2142" spans="2:34" ht="20.100000000000001" customHeight="1" x14ac:dyDescent="0.2">
      <c r="B2142" s="38"/>
      <c r="C2142" s="27"/>
      <c r="D2142" s="28"/>
      <c r="E2142" s="25"/>
      <c r="F2142" s="25"/>
      <c r="G2142" s="37"/>
      <c r="H2142" s="80" t="str">
        <f t="shared" si="33"/>
        <v/>
      </c>
      <c r="N2142" s="1" t="e">
        <f>IF(AND(B2135=#REF!,C2135=#REF!),LOOKUP(9.99999999999999E+307,$N$1:N2141)+1,"")</f>
        <v>#REF!</v>
      </c>
      <c r="AH2142" s="3"/>
    </row>
    <row r="2143" spans="2:34" ht="20.100000000000001" customHeight="1" x14ac:dyDescent="0.2">
      <c r="B2143" s="38"/>
      <c r="C2143" s="27"/>
      <c r="D2143" s="28"/>
      <c r="E2143" s="25"/>
      <c r="F2143" s="25"/>
      <c r="G2143" s="37"/>
      <c r="H2143" s="80" t="str">
        <f t="shared" si="33"/>
        <v/>
      </c>
      <c r="N2143" s="1" t="e">
        <f>IF(AND(B2136=#REF!,C2136=#REF!),LOOKUP(9.99999999999999E+307,$N$1:N2142)+1,"")</f>
        <v>#REF!</v>
      </c>
      <c r="AH2143" s="3"/>
    </row>
    <row r="2144" spans="2:34" ht="20.100000000000001" customHeight="1" x14ac:dyDescent="0.2">
      <c r="B2144" s="38"/>
      <c r="C2144" s="27"/>
      <c r="D2144" s="28"/>
      <c r="E2144" s="25"/>
      <c r="F2144" s="25"/>
      <c r="G2144" s="37"/>
      <c r="H2144" s="80" t="str">
        <f t="shared" si="33"/>
        <v/>
      </c>
      <c r="N2144" s="1" t="e">
        <f>IF(AND(B2137=#REF!,C2137=#REF!),LOOKUP(9.99999999999999E+307,$N$1:N2143)+1,"")</f>
        <v>#REF!</v>
      </c>
      <c r="AH2144" s="3"/>
    </row>
    <row r="2145" spans="2:34" ht="20.100000000000001" customHeight="1" x14ac:dyDescent="0.2">
      <c r="B2145" s="38"/>
      <c r="C2145" s="27"/>
      <c r="D2145" s="28"/>
      <c r="E2145" s="25"/>
      <c r="F2145" s="25"/>
      <c r="G2145" s="37"/>
      <c r="H2145" s="80" t="str">
        <f t="shared" si="33"/>
        <v/>
      </c>
      <c r="N2145" s="1" t="e">
        <f>IF(AND(B2138=#REF!,C2138=#REF!),LOOKUP(9.99999999999999E+307,$N$1:N2144)+1,"")</f>
        <v>#REF!</v>
      </c>
      <c r="AH2145" s="3"/>
    </row>
    <row r="2146" spans="2:34" ht="20.100000000000001" customHeight="1" x14ac:dyDescent="0.2">
      <c r="B2146" s="38"/>
      <c r="C2146" s="27"/>
      <c r="D2146" s="28"/>
      <c r="E2146" s="25"/>
      <c r="F2146" s="25"/>
      <c r="G2146" s="37"/>
      <c r="H2146" s="80" t="str">
        <f t="shared" si="33"/>
        <v/>
      </c>
      <c r="N2146" s="1" t="e">
        <f>IF(AND(B2139=#REF!,C2139=#REF!),LOOKUP(9.99999999999999E+307,$N$1:N2145)+1,"")</f>
        <v>#REF!</v>
      </c>
      <c r="AH2146" s="3"/>
    </row>
    <row r="2147" spans="2:34" ht="20.100000000000001" customHeight="1" x14ac:dyDescent="0.2">
      <c r="B2147" s="38"/>
      <c r="C2147" s="27"/>
      <c r="D2147" s="28"/>
      <c r="E2147" s="25"/>
      <c r="F2147" s="25"/>
      <c r="G2147" s="37"/>
      <c r="H2147" s="80" t="str">
        <f t="shared" si="33"/>
        <v/>
      </c>
      <c r="N2147" s="1" t="e">
        <f>IF(AND(B2140=#REF!,C2140=#REF!),LOOKUP(9.99999999999999E+307,$N$1:N2146)+1,"")</f>
        <v>#REF!</v>
      </c>
      <c r="AH2147" s="3"/>
    </row>
    <row r="2148" spans="2:34" ht="20.100000000000001" customHeight="1" x14ac:dyDescent="0.2">
      <c r="B2148" s="38"/>
      <c r="C2148" s="27"/>
      <c r="D2148" s="28"/>
      <c r="E2148" s="25"/>
      <c r="F2148" s="25"/>
      <c r="G2148" s="37"/>
      <c r="H2148" s="80" t="str">
        <f t="shared" si="33"/>
        <v/>
      </c>
      <c r="N2148" s="1" t="e">
        <f>IF(AND(B2141=#REF!,C2141=#REF!),LOOKUP(9.99999999999999E+307,$N$1:N2147)+1,"")</f>
        <v>#REF!</v>
      </c>
      <c r="AH2148" s="3"/>
    </row>
    <row r="2149" spans="2:34" ht="20.100000000000001" customHeight="1" x14ac:dyDescent="0.2">
      <c r="B2149" s="38"/>
      <c r="C2149" s="27"/>
      <c r="D2149" s="28"/>
      <c r="E2149" s="25"/>
      <c r="F2149" s="25"/>
      <c r="G2149" s="37"/>
      <c r="H2149" s="80" t="str">
        <f t="shared" si="33"/>
        <v/>
      </c>
      <c r="N2149" s="1" t="e">
        <f>IF(AND(B2142=#REF!,C2142=#REF!),LOOKUP(9.99999999999999E+307,$N$1:N2148)+1,"")</f>
        <v>#REF!</v>
      </c>
      <c r="AH2149" s="3"/>
    </row>
    <row r="2150" spans="2:34" ht="20.100000000000001" customHeight="1" x14ac:dyDescent="0.2">
      <c r="B2150" s="38"/>
      <c r="C2150" s="27"/>
      <c r="D2150" s="28"/>
      <c r="E2150" s="25"/>
      <c r="F2150" s="25"/>
      <c r="G2150" s="37"/>
      <c r="H2150" s="80" t="str">
        <f t="shared" si="33"/>
        <v/>
      </c>
      <c r="N2150" s="1" t="e">
        <f>IF(AND(B2143=#REF!,C2143=#REF!),LOOKUP(9.99999999999999E+307,$N$1:N2149)+1,"")</f>
        <v>#REF!</v>
      </c>
      <c r="AH2150" s="3"/>
    </row>
    <row r="2151" spans="2:34" ht="20.100000000000001" customHeight="1" x14ac:dyDescent="0.2">
      <c r="B2151" s="38"/>
      <c r="C2151" s="27"/>
      <c r="D2151" s="28"/>
      <c r="E2151" s="25"/>
      <c r="F2151" s="25"/>
      <c r="G2151" s="37"/>
      <c r="H2151" s="80" t="str">
        <f t="shared" si="33"/>
        <v/>
      </c>
      <c r="N2151" s="1" t="e">
        <f>IF(AND(B2144=#REF!,C2144=#REF!),LOOKUP(9.99999999999999E+307,$N$1:N2150)+1,"")</f>
        <v>#REF!</v>
      </c>
      <c r="AH2151" s="3"/>
    </row>
    <row r="2152" spans="2:34" ht="20.100000000000001" customHeight="1" x14ac:dyDescent="0.2">
      <c r="B2152" s="38"/>
      <c r="C2152" s="27"/>
      <c r="D2152" s="28"/>
      <c r="E2152" s="25"/>
      <c r="F2152" s="25"/>
      <c r="G2152" s="37"/>
      <c r="H2152" s="80" t="str">
        <f t="shared" si="33"/>
        <v/>
      </c>
      <c r="N2152" s="1" t="e">
        <f>IF(AND(B2145=#REF!,C2145=#REF!),LOOKUP(9.99999999999999E+307,$N$1:N2151)+1,"")</f>
        <v>#REF!</v>
      </c>
      <c r="AH2152" s="3"/>
    </row>
    <row r="2153" spans="2:34" ht="20.100000000000001" customHeight="1" x14ac:dyDescent="0.2">
      <c r="B2153" s="38"/>
      <c r="C2153" s="27"/>
      <c r="D2153" s="28"/>
      <c r="E2153" s="25"/>
      <c r="F2153" s="25"/>
      <c r="G2153" s="37"/>
      <c r="H2153" s="80" t="str">
        <f t="shared" si="33"/>
        <v/>
      </c>
      <c r="N2153" s="1" t="e">
        <f>IF(AND(B2146=#REF!,C2146=#REF!),LOOKUP(9.99999999999999E+307,$N$1:N2152)+1,"")</f>
        <v>#REF!</v>
      </c>
      <c r="AH2153" s="3"/>
    </row>
    <row r="2154" spans="2:34" ht="20.100000000000001" customHeight="1" x14ac:dyDescent="0.2">
      <c r="B2154" s="38"/>
      <c r="C2154" s="27"/>
      <c r="D2154" s="28"/>
      <c r="E2154" s="25"/>
      <c r="F2154" s="25"/>
      <c r="G2154" s="37"/>
      <c r="H2154" s="80" t="str">
        <f t="shared" si="33"/>
        <v/>
      </c>
      <c r="N2154" s="1" t="e">
        <f>IF(AND(B2147=#REF!,C2147=#REF!),LOOKUP(9.99999999999999E+307,$N$1:N2153)+1,"")</f>
        <v>#REF!</v>
      </c>
      <c r="AH2154" s="3"/>
    </row>
    <row r="2155" spans="2:34" ht="20.100000000000001" customHeight="1" x14ac:dyDescent="0.2">
      <c r="B2155" s="38"/>
      <c r="C2155" s="27"/>
      <c r="D2155" s="28"/>
      <c r="E2155" s="25"/>
      <c r="F2155" s="25"/>
      <c r="G2155" s="37"/>
      <c r="H2155" s="80" t="str">
        <f t="shared" si="33"/>
        <v/>
      </c>
      <c r="N2155" s="1" t="e">
        <f>IF(AND(B2148=#REF!,C2148=#REF!),LOOKUP(9.99999999999999E+307,$N$1:N2154)+1,"")</f>
        <v>#REF!</v>
      </c>
      <c r="AH2155" s="3"/>
    </row>
    <row r="2156" spans="2:34" ht="20.100000000000001" customHeight="1" x14ac:dyDescent="0.2">
      <c r="B2156" s="38"/>
      <c r="C2156" s="27"/>
      <c r="D2156" s="28"/>
      <c r="E2156" s="25"/>
      <c r="F2156" s="25"/>
      <c r="G2156" s="37"/>
      <c r="H2156" s="80" t="str">
        <f t="shared" si="33"/>
        <v/>
      </c>
      <c r="N2156" s="1" t="e">
        <f>IF(AND(B2149=#REF!,C2149=#REF!),LOOKUP(9.99999999999999E+307,$N$1:N2155)+1,"")</f>
        <v>#REF!</v>
      </c>
      <c r="AH2156" s="3"/>
    </row>
    <row r="2157" spans="2:34" ht="20.100000000000001" customHeight="1" x14ac:dyDescent="0.2">
      <c r="B2157" s="38"/>
      <c r="C2157" s="27"/>
      <c r="D2157" s="28"/>
      <c r="E2157" s="25"/>
      <c r="F2157" s="25"/>
      <c r="G2157" s="37"/>
      <c r="H2157" s="80" t="str">
        <f t="shared" si="33"/>
        <v/>
      </c>
      <c r="N2157" s="1" t="e">
        <f>IF(AND(B2150=#REF!,C2150=#REF!),LOOKUP(9.99999999999999E+307,$N$1:N2156)+1,"")</f>
        <v>#REF!</v>
      </c>
      <c r="AH2157" s="3"/>
    </row>
    <row r="2158" spans="2:34" ht="20.100000000000001" customHeight="1" x14ac:dyDescent="0.2">
      <c r="B2158" s="38"/>
      <c r="C2158" s="27"/>
      <c r="D2158" s="28"/>
      <c r="E2158" s="25"/>
      <c r="F2158" s="25"/>
      <c r="G2158" s="37"/>
      <c r="H2158" s="80" t="str">
        <f t="shared" si="33"/>
        <v/>
      </c>
      <c r="N2158" s="1" t="e">
        <f>IF(AND(B2151=#REF!,C2151=#REF!),LOOKUP(9.99999999999999E+307,$N$1:N2157)+1,"")</f>
        <v>#REF!</v>
      </c>
      <c r="AH2158" s="3"/>
    </row>
    <row r="2159" spans="2:34" ht="20.100000000000001" customHeight="1" x14ac:dyDescent="0.2">
      <c r="B2159" s="38"/>
      <c r="C2159" s="27"/>
      <c r="D2159" s="28"/>
      <c r="E2159" s="25"/>
      <c r="F2159" s="25"/>
      <c r="G2159" s="37"/>
      <c r="H2159" s="80" t="str">
        <f t="shared" si="33"/>
        <v/>
      </c>
      <c r="N2159" s="1" t="e">
        <f>IF(AND(B2152=#REF!,C2152=#REF!),LOOKUP(9.99999999999999E+307,$N$1:N2158)+1,"")</f>
        <v>#REF!</v>
      </c>
      <c r="AH2159" s="3"/>
    </row>
    <row r="2160" spans="2:34" ht="20.100000000000001" customHeight="1" x14ac:dyDescent="0.2">
      <c r="B2160" s="38"/>
      <c r="C2160" s="27"/>
      <c r="D2160" s="28"/>
      <c r="E2160" s="25"/>
      <c r="F2160" s="25"/>
      <c r="G2160" s="37"/>
      <c r="H2160" s="80" t="str">
        <f t="shared" si="33"/>
        <v/>
      </c>
      <c r="N2160" s="1" t="e">
        <f>IF(AND(B2153=#REF!,C2153=#REF!),LOOKUP(9.99999999999999E+307,$N$1:N2159)+1,"")</f>
        <v>#REF!</v>
      </c>
      <c r="AH2160" s="3"/>
    </row>
    <row r="2161" spans="2:34" ht="20.100000000000001" customHeight="1" x14ac:dyDescent="0.2">
      <c r="B2161" s="38"/>
      <c r="C2161" s="27"/>
      <c r="D2161" s="28"/>
      <c r="E2161" s="25"/>
      <c r="F2161" s="25"/>
      <c r="G2161" s="37"/>
      <c r="H2161" s="80" t="str">
        <f t="shared" si="33"/>
        <v/>
      </c>
      <c r="N2161" s="1" t="e">
        <f>IF(AND(B2154=#REF!,C2154=#REF!),LOOKUP(9.99999999999999E+307,$N$1:N2160)+1,"")</f>
        <v>#REF!</v>
      </c>
      <c r="AH2161" s="3"/>
    </row>
    <row r="2162" spans="2:34" ht="20.100000000000001" customHeight="1" x14ac:dyDescent="0.2">
      <c r="B2162" s="38"/>
      <c r="C2162" s="27"/>
      <c r="D2162" s="28"/>
      <c r="E2162" s="25"/>
      <c r="F2162" s="25"/>
      <c r="G2162" s="37"/>
      <c r="H2162" s="80" t="str">
        <f t="shared" si="33"/>
        <v/>
      </c>
      <c r="N2162" s="1" t="e">
        <f>IF(AND(B2155=#REF!,C2155=#REF!),LOOKUP(9.99999999999999E+307,$N$1:N2161)+1,"")</f>
        <v>#REF!</v>
      </c>
      <c r="AH2162" s="3"/>
    </row>
    <row r="2163" spans="2:34" ht="20.100000000000001" customHeight="1" x14ac:dyDescent="0.2">
      <c r="B2163" s="38"/>
      <c r="C2163" s="27"/>
      <c r="D2163" s="28"/>
      <c r="E2163" s="25"/>
      <c r="F2163" s="25"/>
      <c r="G2163" s="37"/>
      <c r="H2163" s="80" t="str">
        <f t="shared" si="33"/>
        <v/>
      </c>
      <c r="N2163" s="1" t="e">
        <f>IF(AND(B2156=#REF!,C2156=#REF!),LOOKUP(9.99999999999999E+307,$N$1:N2162)+1,"")</f>
        <v>#REF!</v>
      </c>
      <c r="AH2163" s="3"/>
    </row>
    <row r="2164" spans="2:34" ht="20.100000000000001" customHeight="1" x14ac:dyDescent="0.2">
      <c r="B2164" s="38"/>
      <c r="C2164" s="27"/>
      <c r="D2164" s="28"/>
      <c r="E2164" s="25"/>
      <c r="F2164" s="25"/>
      <c r="G2164" s="37"/>
      <c r="H2164" s="80" t="str">
        <f t="shared" si="33"/>
        <v/>
      </c>
      <c r="N2164" s="1" t="e">
        <f>IF(AND(B2157=#REF!,C2157=#REF!),LOOKUP(9.99999999999999E+307,$N$1:N2163)+1,"")</f>
        <v>#REF!</v>
      </c>
      <c r="AH2164" s="3"/>
    </row>
    <row r="2165" spans="2:34" ht="20.100000000000001" customHeight="1" x14ac:dyDescent="0.2">
      <c r="B2165" s="38"/>
      <c r="C2165" s="27"/>
      <c r="D2165" s="28"/>
      <c r="E2165" s="25"/>
      <c r="F2165" s="25"/>
      <c r="G2165" s="37"/>
      <c r="H2165" s="80" t="str">
        <f t="shared" si="33"/>
        <v/>
      </c>
      <c r="N2165" s="1" t="e">
        <f>IF(AND(B2158=#REF!,C2158=#REF!),LOOKUP(9.99999999999999E+307,$N$1:N2164)+1,"")</f>
        <v>#REF!</v>
      </c>
      <c r="AH2165" s="3"/>
    </row>
    <row r="2166" spans="2:34" ht="20.100000000000001" customHeight="1" x14ac:dyDescent="0.2">
      <c r="B2166" s="38"/>
      <c r="C2166" s="27"/>
      <c r="D2166" s="28"/>
      <c r="E2166" s="25"/>
      <c r="F2166" s="25"/>
      <c r="G2166" s="37"/>
      <c r="H2166" s="80" t="str">
        <f t="shared" si="33"/>
        <v/>
      </c>
      <c r="N2166" s="1" t="e">
        <f>IF(AND(B2159=#REF!,C2159=#REF!),LOOKUP(9.99999999999999E+307,$N$1:N2165)+1,"")</f>
        <v>#REF!</v>
      </c>
      <c r="AH2166" s="3"/>
    </row>
    <row r="2167" spans="2:34" ht="20.100000000000001" customHeight="1" x14ac:dyDescent="0.2">
      <c r="B2167" s="38"/>
      <c r="C2167" s="27"/>
      <c r="D2167" s="28"/>
      <c r="E2167" s="25"/>
      <c r="F2167" s="25"/>
      <c r="G2167" s="37"/>
      <c r="H2167" s="80" t="str">
        <f t="shared" si="33"/>
        <v/>
      </c>
      <c r="N2167" s="1" t="e">
        <f>IF(AND(B2160=#REF!,C2160=#REF!),LOOKUP(9.99999999999999E+307,$N$1:N2166)+1,"")</f>
        <v>#REF!</v>
      </c>
      <c r="AH2167" s="3"/>
    </row>
    <row r="2168" spans="2:34" ht="20.100000000000001" customHeight="1" x14ac:dyDescent="0.2">
      <c r="B2168" s="38"/>
      <c r="C2168" s="27"/>
      <c r="D2168" s="28"/>
      <c r="E2168" s="25"/>
      <c r="F2168" s="25"/>
      <c r="G2168" s="37"/>
      <c r="H2168" s="80" t="str">
        <f t="shared" si="33"/>
        <v/>
      </c>
      <c r="N2168" s="1" t="e">
        <f>IF(AND(B2161=#REF!,C2161=#REF!),LOOKUP(9.99999999999999E+307,$N$1:N2167)+1,"")</f>
        <v>#REF!</v>
      </c>
      <c r="AH2168" s="3"/>
    </row>
    <row r="2169" spans="2:34" ht="20.100000000000001" customHeight="1" x14ac:dyDescent="0.2">
      <c r="B2169" s="38"/>
      <c r="C2169" s="27"/>
      <c r="D2169" s="28"/>
      <c r="E2169" s="25"/>
      <c r="F2169" s="25"/>
      <c r="G2169" s="37"/>
      <c r="H2169" s="80" t="str">
        <f t="shared" si="33"/>
        <v/>
      </c>
      <c r="N2169" s="1" t="e">
        <f>IF(AND(B2162=#REF!,C2162=#REF!),LOOKUP(9.99999999999999E+307,$N$1:N2168)+1,"")</f>
        <v>#REF!</v>
      </c>
      <c r="AH2169" s="3"/>
    </row>
    <row r="2170" spans="2:34" ht="20.100000000000001" customHeight="1" x14ac:dyDescent="0.2">
      <c r="B2170" s="38"/>
      <c r="C2170" s="27"/>
      <c r="D2170" s="28"/>
      <c r="E2170" s="25"/>
      <c r="F2170" s="25"/>
      <c r="G2170" s="37"/>
      <c r="H2170" s="80" t="str">
        <f t="shared" si="33"/>
        <v/>
      </c>
      <c r="N2170" s="1" t="e">
        <f>IF(AND(B2163=#REF!,C2163=#REF!),LOOKUP(9.99999999999999E+307,$N$1:N2169)+1,"")</f>
        <v>#REF!</v>
      </c>
      <c r="AH2170" s="3"/>
    </row>
    <row r="2171" spans="2:34" ht="20.100000000000001" customHeight="1" x14ac:dyDescent="0.2">
      <c r="B2171" s="38"/>
      <c r="C2171" s="27"/>
      <c r="D2171" s="28"/>
      <c r="E2171" s="25"/>
      <c r="F2171" s="25"/>
      <c r="G2171" s="37"/>
      <c r="H2171" s="80" t="str">
        <f t="shared" si="33"/>
        <v/>
      </c>
      <c r="N2171" s="1" t="e">
        <f>IF(AND(B2164=#REF!,C2164=#REF!),LOOKUP(9.99999999999999E+307,$N$1:N2170)+1,"")</f>
        <v>#REF!</v>
      </c>
      <c r="AH2171" s="3"/>
    </row>
    <row r="2172" spans="2:34" ht="20.100000000000001" customHeight="1" x14ac:dyDescent="0.2">
      <c r="B2172" s="38"/>
      <c r="C2172" s="27"/>
      <c r="D2172" s="28"/>
      <c r="E2172" s="25"/>
      <c r="F2172" s="25"/>
      <c r="G2172" s="37"/>
      <c r="H2172" s="80" t="str">
        <f t="shared" si="33"/>
        <v/>
      </c>
      <c r="N2172" s="1" t="e">
        <f>IF(AND(B2165=#REF!,C2165=#REF!),LOOKUP(9.99999999999999E+307,$N$1:N2171)+1,"")</f>
        <v>#REF!</v>
      </c>
      <c r="AH2172" s="3"/>
    </row>
    <row r="2173" spans="2:34" ht="20.100000000000001" customHeight="1" x14ac:dyDescent="0.2">
      <c r="B2173" s="38"/>
      <c r="C2173" s="27"/>
      <c r="D2173" s="28"/>
      <c r="E2173" s="25"/>
      <c r="F2173" s="25"/>
      <c r="G2173" s="37"/>
      <c r="H2173" s="80" t="str">
        <f t="shared" si="33"/>
        <v/>
      </c>
      <c r="N2173" s="1" t="e">
        <f>IF(AND(B2166=#REF!,C2166=#REF!),LOOKUP(9.99999999999999E+307,$N$1:N2172)+1,"")</f>
        <v>#REF!</v>
      </c>
      <c r="AH2173" s="3"/>
    </row>
    <row r="2174" spans="2:34" ht="20.100000000000001" customHeight="1" x14ac:dyDescent="0.2">
      <c r="B2174" s="38"/>
      <c r="C2174" s="27"/>
      <c r="D2174" s="28"/>
      <c r="E2174" s="25"/>
      <c r="F2174" s="25"/>
      <c r="G2174" s="37"/>
      <c r="H2174" s="80" t="str">
        <f t="shared" si="33"/>
        <v/>
      </c>
      <c r="N2174" s="1" t="e">
        <f>IF(AND(B2167=#REF!,C2167=#REF!),LOOKUP(9.99999999999999E+307,$N$1:N2173)+1,"")</f>
        <v>#REF!</v>
      </c>
      <c r="AH2174" s="3"/>
    </row>
    <row r="2175" spans="2:34" ht="20.100000000000001" customHeight="1" x14ac:dyDescent="0.2">
      <c r="B2175" s="38"/>
      <c r="C2175" s="27"/>
      <c r="D2175" s="28"/>
      <c r="E2175" s="25"/>
      <c r="F2175" s="25"/>
      <c r="G2175" s="37"/>
      <c r="H2175" s="80" t="str">
        <f t="shared" si="33"/>
        <v/>
      </c>
      <c r="N2175" s="1" t="e">
        <f>IF(AND(B2168=#REF!,C2168=#REF!),LOOKUP(9.99999999999999E+307,$N$1:N2174)+1,"")</f>
        <v>#REF!</v>
      </c>
      <c r="AH2175" s="3"/>
    </row>
    <row r="2176" spans="2:34" ht="20.100000000000001" customHeight="1" x14ac:dyDescent="0.2">
      <c r="B2176" s="38"/>
      <c r="C2176" s="27"/>
      <c r="D2176" s="28"/>
      <c r="E2176" s="25"/>
      <c r="F2176" s="25"/>
      <c r="G2176" s="37"/>
      <c r="H2176" s="80" t="str">
        <f t="shared" si="33"/>
        <v/>
      </c>
      <c r="N2176" s="1" t="e">
        <f>IF(AND(B2169=#REF!,C2169=#REF!),LOOKUP(9.99999999999999E+307,$N$1:N2175)+1,"")</f>
        <v>#REF!</v>
      </c>
      <c r="AH2176" s="3"/>
    </row>
    <row r="2177" spans="2:34" ht="20.100000000000001" customHeight="1" x14ac:dyDescent="0.2">
      <c r="B2177" s="38"/>
      <c r="C2177" s="27"/>
      <c r="D2177" s="28"/>
      <c r="E2177" s="25"/>
      <c r="F2177" s="25"/>
      <c r="G2177" s="37"/>
      <c r="H2177" s="80" t="str">
        <f t="shared" si="33"/>
        <v/>
      </c>
      <c r="N2177" s="1" t="e">
        <f>IF(AND(B2170=#REF!,C2170=#REF!),LOOKUP(9.99999999999999E+307,$N$1:N2176)+1,"")</f>
        <v>#REF!</v>
      </c>
      <c r="AH2177" s="3"/>
    </row>
    <row r="2178" spans="2:34" ht="20.100000000000001" customHeight="1" x14ac:dyDescent="0.2">
      <c r="B2178" s="38"/>
      <c r="C2178" s="27"/>
      <c r="D2178" s="28"/>
      <c r="E2178" s="25"/>
      <c r="F2178" s="25"/>
      <c r="G2178" s="37"/>
      <c r="H2178" s="80" t="str">
        <f t="shared" si="33"/>
        <v/>
      </c>
      <c r="N2178" s="1" t="e">
        <f>IF(AND(B2171=#REF!,C2171=#REF!),LOOKUP(9.99999999999999E+307,$N$1:N2177)+1,"")</f>
        <v>#REF!</v>
      </c>
      <c r="AH2178" s="3"/>
    </row>
    <row r="2179" spans="2:34" ht="20.100000000000001" customHeight="1" x14ac:dyDescent="0.2">
      <c r="B2179" s="38"/>
      <c r="C2179" s="27"/>
      <c r="D2179" s="28"/>
      <c r="E2179" s="25"/>
      <c r="F2179" s="25"/>
      <c r="G2179" s="37"/>
      <c r="H2179" s="80" t="str">
        <f t="shared" si="33"/>
        <v/>
      </c>
      <c r="N2179" s="1" t="e">
        <f>IF(AND(B2172=#REF!,C2172=#REF!),LOOKUP(9.99999999999999E+307,$N$1:N2178)+1,"")</f>
        <v>#REF!</v>
      </c>
      <c r="AH2179" s="3"/>
    </row>
    <row r="2180" spans="2:34" ht="20.100000000000001" customHeight="1" x14ac:dyDescent="0.2">
      <c r="B2180" s="38"/>
      <c r="C2180" s="27"/>
      <c r="D2180" s="28"/>
      <c r="E2180" s="25"/>
      <c r="F2180" s="25"/>
      <c r="G2180" s="37"/>
      <c r="H2180" s="80" t="str">
        <f t="shared" ref="H2180:H2243" si="34">IF(E2180="","",IF(E2180="เด็กชาย","M",IF(E2180="นาย","M","W")))</f>
        <v/>
      </c>
      <c r="N2180" s="1" t="e">
        <f>IF(AND(B2173=#REF!,C2173=#REF!),LOOKUP(9.99999999999999E+307,$N$1:N2179)+1,"")</f>
        <v>#REF!</v>
      </c>
      <c r="AH2180" s="3"/>
    </row>
    <row r="2181" spans="2:34" ht="20.100000000000001" customHeight="1" x14ac:dyDescent="0.2">
      <c r="B2181" s="38"/>
      <c r="C2181" s="27"/>
      <c r="D2181" s="28"/>
      <c r="E2181" s="25"/>
      <c r="F2181" s="25"/>
      <c r="G2181" s="37"/>
      <c r="H2181" s="80" t="str">
        <f t="shared" si="34"/>
        <v/>
      </c>
      <c r="N2181" s="1" t="e">
        <f>IF(AND(B2174=#REF!,C2174=#REF!),LOOKUP(9.99999999999999E+307,$N$1:N2180)+1,"")</f>
        <v>#REF!</v>
      </c>
      <c r="AH2181" s="3"/>
    </row>
    <row r="2182" spans="2:34" ht="20.100000000000001" customHeight="1" x14ac:dyDescent="0.2">
      <c r="B2182" s="38"/>
      <c r="C2182" s="27"/>
      <c r="D2182" s="28"/>
      <c r="E2182" s="25"/>
      <c r="F2182" s="25"/>
      <c r="G2182" s="37"/>
      <c r="H2182" s="80" t="str">
        <f t="shared" si="34"/>
        <v/>
      </c>
      <c r="N2182" s="1" t="e">
        <f>IF(AND(B2175=#REF!,C2175=#REF!),LOOKUP(9.99999999999999E+307,$N$1:N2181)+1,"")</f>
        <v>#REF!</v>
      </c>
      <c r="AH2182" s="3"/>
    </row>
    <row r="2183" spans="2:34" ht="20.100000000000001" customHeight="1" x14ac:dyDescent="0.2">
      <c r="B2183" s="38"/>
      <c r="C2183" s="27"/>
      <c r="D2183" s="28"/>
      <c r="E2183" s="25"/>
      <c r="F2183" s="25"/>
      <c r="G2183" s="37"/>
      <c r="H2183" s="80" t="str">
        <f t="shared" si="34"/>
        <v/>
      </c>
      <c r="N2183" s="1" t="e">
        <f>IF(AND(B2176=#REF!,C2176=#REF!),LOOKUP(9.99999999999999E+307,$N$1:N2182)+1,"")</f>
        <v>#REF!</v>
      </c>
      <c r="AH2183" s="3"/>
    </row>
    <row r="2184" spans="2:34" ht="20.100000000000001" customHeight="1" x14ac:dyDescent="0.2">
      <c r="B2184" s="38"/>
      <c r="C2184" s="27"/>
      <c r="D2184" s="28"/>
      <c r="E2184" s="25"/>
      <c r="F2184" s="25"/>
      <c r="G2184" s="37"/>
      <c r="H2184" s="80" t="str">
        <f t="shared" si="34"/>
        <v/>
      </c>
      <c r="N2184" s="1" t="e">
        <f>IF(AND(B2177=#REF!,C2177=#REF!),LOOKUP(9.99999999999999E+307,$N$1:N2183)+1,"")</f>
        <v>#REF!</v>
      </c>
      <c r="AH2184" s="3"/>
    </row>
    <row r="2185" spans="2:34" ht="20.100000000000001" customHeight="1" x14ac:dyDescent="0.2">
      <c r="B2185" s="38"/>
      <c r="C2185" s="27"/>
      <c r="D2185" s="28"/>
      <c r="E2185" s="25"/>
      <c r="F2185" s="25"/>
      <c r="G2185" s="37"/>
      <c r="H2185" s="80" t="str">
        <f t="shared" si="34"/>
        <v/>
      </c>
      <c r="N2185" s="1" t="e">
        <f>IF(AND(B2178=#REF!,C2178=#REF!),LOOKUP(9.99999999999999E+307,$N$1:N2184)+1,"")</f>
        <v>#REF!</v>
      </c>
      <c r="AH2185" s="3"/>
    </row>
    <row r="2186" spans="2:34" ht="20.100000000000001" customHeight="1" x14ac:dyDescent="0.2">
      <c r="B2186" s="38"/>
      <c r="C2186" s="27"/>
      <c r="D2186" s="28"/>
      <c r="E2186" s="25"/>
      <c r="F2186" s="25"/>
      <c r="G2186" s="37"/>
      <c r="H2186" s="80" t="str">
        <f t="shared" si="34"/>
        <v/>
      </c>
      <c r="N2186" s="1" t="e">
        <f>IF(AND(B2179=#REF!,C2179=#REF!),LOOKUP(9.99999999999999E+307,$N$1:N2185)+1,"")</f>
        <v>#REF!</v>
      </c>
      <c r="AH2186" s="3"/>
    </row>
    <row r="2187" spans="2:34" ht="20.100000000000001" customHeight="1" x14ac:dyDescent="0.2">
      <c r="B2187" s="38"/>
      <c r="C2187" s="27"/>
      <c r="D2187" s="28"/>
      <c r="E2187" s="25"/>
      <c r="F2187" s="25"/>
      <c r="G2187" s="37"/>
      <c r="H2187" s="80" t="str">
        <f t="shared" si="34"/>
        <v/>
      </c>
      <c r="N2187" s="1" t="e">
        <f>IF(AND(B2180=#REF!,C2180=#REF!),LOOKUP(9.99999999999999E+307,$N$1:N2186)+1,"")</f>
        <v>#REF!</v>
      </c>
      <c r="AH2187" s="3"/>
    </row>
    <row r="2188" spans="2:34" ht="20.100000000000001" customHeight="1" x14ac:dyDescent="0.2">
      <c r="B2188" s="38"/>
      <c r="C2188" s="27"/>
      <c r="D2188" s="28"/>
      <c r="E2188" s="25"/>
      <c r="F2188" s="25"/>
      <c r="G2188" s="37"/>
      <c r="H2188" s="80" t="str">
        <f t="shared" si="34"/>
        <v/>
      </c>
      <c r="N2188" s="1" t="e">
        <f>IF(AND(B2181=#REF!,C2181=#REF!),LOOKUP(9.99999999999999E+307,$N$1:N2187)+1,"")</f>
        <v>#REF!</v>
      </c>
      <c r="AH2188" s="3"/>
    </row>
    <row r="2189" spans="2:34" ht="20.100000000000001" customHeight="1" x14ac:dyDescent="0.2">
      <c r="B2189" s="38"/>
      <c r="C2189" s="27"/>
      <c r="D2189" s="28"/>
      <c r="E2189" s="25"/>
      <c r="F2189" s="25"/>
      <c r="G2189" s="37"/>
      <c r="H2189" s="80" t="str">
        <f t="shared" si="34"/>
        <v/>
      </c>
      <c r="N2189" s="1" t="e">
        <f>IF(AND(B2182=#REF!,C2182=#REF!),LOOKUP(9.99999999999999E+307,$N$1:N2188)+1,"")</f>
        <v>#REF!</v>
      </c>
      <c r="AH2189" s="3"/>
    </row>
    <row r="2190" spans="2:34" ht="20.100000000000001" customHeight="1" x14ac:dyDescent="0.2">
      <c r="B2190" s="38"/>
      <c r="C2190" s="27"/>
      <c r="D2190" s="28"/>
      <c r="E2190" s="25"/>
      <c r="F2190" s="25"/>
      <c r="G2190" s="37"/>
      <c r="H2190" s="80" t="str">
        <f t="shared" si="34"/>
        <v/>
      </c>
      <c r="N2190" s="1" t="e">
        <f>IF(AND(B2183=#REF!,C2183=#REF!),LOOKUP(9.99999999999999E+307,$N$1:N2189)+1,"")</f>
        <v>#REF!</v>
      </c>
      <c r="AH2190" s="3"/>
    </row>
    <row r="2191" spans="2:34" ht="20.100000000000001" customHeight="1" x14ac:dyDescent="0.2">
      <c r="B2191" s="38"/>
      <c r="C2191" s="27"/>
      <c r="D2191" s="28"/>
      <c r="E2191" s="25"/>
      <c r="F2191" s="25"/>
      <c r="G2191" s="37"/>
      <c r="H2191" s="80" t="str">
        <f t="shared" si="34"/>
        <v/>
      </c>
      <c r="N2191" s="1" t="e">
        <f>IF(AND(B2184=#REF!,C2184=#REF!),LOOKUP(9.99999999999999E+307,$N$1:N2190)+1,"")</f>
        <v>#REF!</v>
      </c>
      <c r="AH2191" s="3"/>
    </row>
    <row r="2192" spans="2:34" ht="20.100000000000001" customHeight="1" x14ac:dyDescent="0.2">
      <c r="B2192" s="38"/>
      <c r="C2192" s="27"/>
      <c r="D2192" s="28"/>
      <c r="E2192" s="25"/>
      <c r="F2192" s="25"/>
      <c r="G2192" s="37"/>
      <c r="H2192" s="80" t="str">
        <f t="shared" si="34"/>
        <v/>
      </c>
      <c r="N2192" s="1" t="e">
        <f>IF(AND(B2185=#REF!,C2185=#REF!),LOOKUP(9.99999999999999E+307,$N$1:N2191)+1,"")</f>
        <v>#REF!</v>
      </c>
      <c r="AH2192" s="3"/>
    </row>
    <row r="2193" spans="2:34" ht="20.100000000000001" customHeight="1" x14ac:dyDescent="0.2">
      <c r="B2193" s="38"/>
      <c r="C2193" s="27"/>
      <c r="D2193" s="28"/>
      <c r="E2193" s="25"/>
      <c r="F2193" s="25"/>
      <c r="G2193" s="37"/>
      <c r="H2193" s="80" t="str">
        <f t="shared" si="34"/>
        <v/>
      </c>
      <c r="N2193" s="1" t="e">
        <f>IF(AND(B2186=#REF!,C2186=#REF!),LOOKUP(9.99999999999999E+307,$N$1:N2192)+1,"")</f>
        <v>#REF!</v>
      </c>
      <c r="AH2193" s="3"/>
    </row>
    <row r="2194" spans="2:34" ht="20.100000000000001" customHeight="1" x14ac:dyDescent="0.2">
      <c r="B2194" s="38"/>
      <c r="C2194" s="27"/>
      <c r="D2194" s="28"/>
      <c r="E2194" s="25"/>
      <c r="F2194" s="25"/>
      <c r="G2194" s="37"/>
      <c r="H2194" s="80" t="str">
        <f t="shared" si="34"/>
        <v/>
      </c>
      <c r="N2194" s="1" t="e">
        <f>IF(AND(B2187=#REF!,C2187=#REF!),LOOKUP(9.99999999999999E+307,$N$1:N2193)+1,"")</f>
        <v>#REF!</v>
      </c>
      <c r="AH2194" s="3"/>
    </row>
    <row r="2195" spans="2:34" ht="20.100000000000001" customHeight="1" x14ac:dyDescent="0.2">
      <c r="B2195" s="38"/>
      <c r="C2195" s="27"/>
      <c r="D2195" s="28"/>
      <c r="E2195" s="25"/>
      <c r="F2195" s="25"/>
      <c r="G2195" s="37"/>
      <c r="H2195" s="80" t="str">
        <f t="shared" si="34"/>
        <v/>
      </c>
      <c r="N2195" s="1" t="e">
        <f>IF(AND(B2188=#REF!,C2188=#REF!),LOOKUP(9.99999999999999E+307,$N$1:N2194)+1,"")</f>
        <v>#REF!</v>
      </c>
      <c r="AH2195" s="3"/>
    </row>
    <row r="2196" spans="2:34" ht="20.100000000000001" customHeight="1" x14ac:dyDescent="0.2">
      <c r="B2196" s="38"/>
      <c r="C2196" s="27"/>
      <c r="D2196" s="28"/>
      <c r="E2196" s="25"/>
      <c r="F2196" s="25"/>
      <c r="G2196" s="37"/>
      <c r="H2196" s="80" t="str">
        <f t="shared" si="34"/>
        <v/>
      </c>
      <c r="N2196" s="1" t="e">
        <f>IF(AND(B2189=#REF!,C2189=#REF!),LOOKUP(9.99999999999999E+307,$N$1:N2195)+1,"")</f>
        <v>#REF!</v>
      </c>
      <c r="AH2196" s="3"/>
    </row>
    <row r="2197" spans="2:34" ht="20.100000000000001" customHeight="1" x14ac:dyDescent="0.2">
      <c r="B2197" s="38"/>
      <c r="C2197" s="27"/>
      <c r="D2197" s="28"/>
      <c r="E2197" s="25"/>
      <c r="F2197" s="25"/>
      <c r="G2197" s="37"/>
      <c r="H2197" s="80" t="str">
        <f t="shared" si="34"/>
        <v/>
      </c>
      <c r="N2197" s="1" t="e">
        <f>IF(AND(B2190=#REF!,C2190=#REF!),LOOKUP(9.99999999999999E+307,$N$1:N2196)+1,"")</f>
        <v>#REF!</v>
      </c>
      <c r="AH2197" s="3"/>
    </row>
    <row r="2198" spans="2:34" ht="20.100000000000001" customHeight="1" x14ac:dyDescent="0.2">
      <c r="B2198" s="38"/>
      <c r="C2198" s="27"/>
      <c r="D2198" s="28"/>
      <c r="E2198" s="25"/>
      <c r="F2198" s="25"/>
      <c r="G2198" s="37"/>
      <c r="H2198" s="80" t="str">
        <f t="shared" si="34"/>
        <v/>
      </c>
      <c r="N2198" s="1" t="e">
        <f>IF(AND(B2191=#REF!,C2191=#REF!),LOOKUP(9.99999999999999E+307,$N$1:N2197)+1,"")</f>
        <v>#REF!</v>
      </c>
      <c r="AH2198" s="3"/>
    </row>
    <row r="2199" spans="2:34" ht="20.100000000000001" customHeight="1" x14ac:dyDescent="0.2">
      <c r="B2199" s="38"/>
      <c r="C2199" s="27"/>
      <c r="D2199" s="28"/>
      <c r="E2199" s="25"/>
      <c r="F2199" s="25"/>
      <c r="G2199" s="37"/>
      <c r="H2199" s="80" t="str">
        <f t="shared" si="34"/>
        <v/>
      </c>
      <c r="N2199" s="1" t="e">
        <f>IF(AND(B2192=#REF!,C2192=#REF!),LOOKUP(9.99999999999999E+307,$N$1:N2198)+1,"")</f>
        <v>#REF!</v>
      </c>
      <c r="AH2199" s="3"/>
    </row>
    <row r="2200" spans="2:34" ht="20.100000000000001" customHeight="1" x14ac:dyDescent="0.2">
      <c r="B2200" s="38"/>
      <c r="C2200" s="27"/>
      <c r="D2200" s="28"/>
      <c r="E2200" s="25"/>
      <c r="F2200" s="25"/>
      <c r="G2200" s="37"/>
      <c r="H2200" s="80" t="str">
        <f t="shared" si="34"/>
        <v/>
      </c>
      <c r="N2200" s="1" t="e">
        <f>IF(AND(B2193=#REF!,C2193=#REF!),LOOKUP(9.99999999999999E+307,$N$1:N2199)+1,"")</f>
        <v>#REF!</v>
      </c>
      <c r="AH2200" s="3"/>
    </row>
    <row r="2201" spans="2:34" ht="20.100000000000001" customHeight="1" x14ac:dyDescent="0.2">
      <c r="B2201" s="38"/>
      <c r="C2201" s="27"/>
      <c r="D2201" s="28"/>
      <c r="E2201" s="25"/>
      <c r="F2201" s="25"/>
      <c r="G2201" s="37"/>
      <c r="H2201" s="80" t="str">
        <f t="shared" si="34"/>
        <v/>
      </c>
      <c r="N2201" s="1" t="e">
        <f>IF(AND(B2194=#REF!,C2194=#REF!),LOOKUP(9.99999999999999E+307,$N$1:N2200)+1,"")</f>
        <v>#REF!</v>
      </c>
      <c r="AH2201" s="3"/>
    </row>
    <row r="2202" spans="2:34" ht="20.100000000000001" customHeight="1" x14ac:dyDescent="0.2">
      <c r="B2202" s="38"/>
      <c r="C2202" s="27"/>
      <c r="D2202" s="28"/>
      <c r="E2202" s="25"/>
      <c r="F2202" s="25"/>
      <c r="G2202" s="37"/>
      <c r="H2202" s="80" t="str">
        <f t="shared" si="34"/>
        <v/>
      </c>
      <c r="N2202" s="1" t="e">
        <f>IF(AND(B2195=#REF!,C2195=#REF!),LOOKUP(9.99999999999999E+307,$N$1:N2201)+1,"")</f>
        <v>#REF!</v>
      </c>
      <c r="AH2202" s="3"/>
    </row>
    <row r="2203" spans="2:34" ht="20.100000000000001" customHeight="1" x14ac:dyDescent="0.2">
      <c r="B2203" s="38"/>
      <c r="C2203" s="27"/>
      <c r="D2203" s="28"/>
      <c r="E2203" s="25"/>
      <c r="F2203" s="25"/>
      <c r="G2203" s="37"/>
      <c r="H2203" s="80" t="str">
        <f t="shared" si="34"/>
        <v/>
      </c>
      <c r="N2203" s="1" t="e">
        <f>IF(AND(B2196=#REF!,C2196=#REF!),LOOKUP(9.99999999999999E+307,$N$1:N2202)+1,"")</f>
        <v>#REF!</v>
      </c>
      <c r="AH2203" s="3"/>
    </row>
    <row r="2204" spans="2:34" ht="20.100000000000001" customHeight="1" x14ac:dyDescent="0.2">
      <c r="B2204" s="38"/>
      <c r="C2204" s="27"/>
      <c r="D2204" s="28"/>
      <c r="E2204" s="25"/>
      <c r="F2204" s="25"/>
      <c r="G2204" s="37"/>
      <c r="H2204" s="80" t="str">
        <f t="shared" si="34"/>
        <v/>
      </c>
      <c r="N2204" s="1" t="e">
        <f>IF(AND(B2197=#REF!,C2197=#REF!),LOOKUP(9.99999999999999E+307,$N$1:N2203)+1,"")</f>
        <v>#REF!</v>
      </c>
      <c r="AH2204" s="3"/>
    </row>
    <row r="2205" spans="2:34" ht="20.100000000000001" customHeight="1" x14ac:dyDescent="0.2">
      <c r="B2205" s="38"/>
      <c r="C2205" s="27"/>
      <c r="D2205" s="28"/>
      <c r="E2205" s="25"/>
      <c r="F2205" s="25"/>
      <c r="G2205" s="37"/>
      <c r="H2205" s="80" t="str">
        <f t="shared" si="34"/>
        <v/>
      </c>
      <c r="N2205" s="1" t="e">
        <f>IF(AND(B2198=#REF!,C2198=#REF!),LOOKUP(9.99999999999999E+307,$N$1:N2204)+1,"")</f>
        <v>#REF!</v>
      </c>
      <c r="AH2205" s="3"/>
    </row>
    <row r="2206" spans="2:34" ht="20.100000000000001" customHeight="1" x14ac:dyDescent="0.2">
      <c r="B2206" s="38"/>
      <c r="C2206" s="27"/>
      <c r="D2206" s="28"/>
      <c r="E2206" s="25"/>
      <c r="F2206" s="25"/>
      <c r="G2206" s="37"/>
      <c r="H2206" s="80" t="str">
        <f t="shared" si="34"/>
        <v/>
      </c>
      <c r="N2206" s="1" t="e">
        <f>IF(AND(B2199=#REF!,C2199=#REF!),LOOKUP(9.99999999999999E+307,$N$1:N2205)+1,"")</f>
        <v>#REF!</v>
      </c>
      <c r="AH2206" s="3"/>
    </row>
    <row r="2207" spans="2:34" ht="20.100000000000001" customHeight="1" x14ac:dyDescent="0.2">
      <c r="B2207" s="38"/>
      <c r="C2207" s="27"/>
      <c r="D2207" s="28"/>
      <c r="E2207" s="25"/>
      <c r="F2207" s="25"/>
      <c r="G2207" s="37"/>
      <c r="H2207" s="80" t="str">
        <f t="shared" si="34"/>
        <v/>
      </c>
      <c r="N2207" s="1" t="e">
        <f>IF(AND(B2200=#REF!,C2200=#REF!),LOOKUP(9.99999999999999E+307,$N$1:N2206)+1,"")</f>
        <v>#REF!</v>
      </c>
      <c r="AH2207" s="3"/>
    </row>
    <row r="2208" spans="2:34" ht="20.100000000000001" customHeight="1" x14ac:dyDescent="0.2">
      <c r="B2208" s="38"/>
      <c r="C2208" s="27"/>
      <c r="D2208" s="28"/>
      <c r="E2208" s="25"/>
      <c r="F2208" s="25"/>
      <c r="G2208" s="37"/>
      <c r="H2208" s="80" t="str">
        <f t="shared" si="34"/>
        <v/>
      </c>
      <c r="N2208" s="1" t="e">
        <f>IF(AND(B2201=#REF!,C2201=#REF!),LOOKUP(9.99999999999999E+307,$N$1:N2207)+1,"")</f>
        <v>#REF!</v>
      </c>
      <c r="AH2208" s="3"/>
    </row>
    <row r="2209" spans="2:34" ht="20.100000000000001" customHeight="1" x14ac:dyDescent="0.2">
      <c r="B2209" s="38"/>
      <c r="C2209" s="27"/>
      <c r="D2209" s="28"/>
      <c r="E2209" s="25"/>
      <c r="F2209" s="25"/>
      <c r="G2209" s="37"/>
      <c r="H2209" s="80" t="str">
        <f t="shared" si="34"/>
        <v/>
      </c>
      <c r="N2209" s="1" t="e">
        <f>IF(AND(B2202=#REF!,C2202=#REF!),LOOKUP(9.99999999999999E+307,$N$1:N2208)+1,"")</f>
        <v>#REF!</v>
      </c>
      <c r="AH2209" s="3"/>
    </row>
    <row r="2210" spans="2:34" ht="20.100000000000001" customHeight="1" x14ac:dyDescent="0.2">
      <c r="B2210" s="38"/>
      <c r="C2210" s="27"/>
      <c r="D2210" s="28"/>
      <c r="E2210" s="25"/>
      <c r="F2210" s="25"/>
      <c r="G2210" s="37"/>
      <c r="H2210" s="80" t="str">
        <f t="shared" si="34"/>
        <v/>
      </c>
      <c r="N2210" s="1" t="e">
        <f>IF(AND(B2203=#REF!,C2203=#REF!),LOOKUP(9.99999999999999E+307,$N$1:N2209)+1,"")</f>
        <v>#REF!</v>
      </c>
      <c r="AH2210" s="3"/>
    </row>
    <row r="2211" spans="2:34" ht="20.100000000000001" customHeight="1" x14ac:dyDescent="0.2">
      <c r="B2211" s="38"/>
      <c r="C2211" s="27"/>
      <c r="D2211" s="28"/>
      <c r="E2211" s="25"/>
      <c r="F2211" s="25"/>
      <c r="G2211" s="37"/>
      <c r="H2211" s="80" t="str">
        <f t="shared" si="34"/>
        <v/>
      </c>
      <c r="N2211" s="1" t="e">
        <f>IF(AND(B2204=#REF!,C2204=#REF!),LOOKUP(9.99999999999999E+307,$N$1:N2210)+1,"")</f>
        <v>#REF!</v>
      </c>
      <c r="AH2211" s="3"/>
    </row>
    <row r="2212" spans="2:34" ht="20.100000000000001" customHeight="1" x14ac:dyDescent="0.2">
      <c r="B2212" s="38"/>
      <c r="C2212" s="27"/>
      <c r="D2212" s="28"/>
      <c r="E2212" s="25"/>
      <c r="F2212" s="25"/>
      <c r="G2212" s="37"/>
      <c r="H2212" s="80" t="str">
        <f t="shared" si="34"/>
        <v/>
      </c>
      <c r="N2212" s="1" t="e">
        <f>IF(AND(B2205=#REF!,C2205=#REF!),LOOKUP(9.99999999999999E+307,$N$1:N2211)+1,"")</f>
        <v>#REF!</v>
      </c>
      <c r="AH2212" s="3"/>
    </row>
    <row r="2213" spans="2:34" ht="20.100000000000001" customHeight="1" x14ac:dyDescent="0.2">
      <c r="B2213" s="38"/>
      <c r="C2213" s="27"/>
      <c r="D2213" s="28"/>
      <c r="E2213" s="25"/>
      <c r="F2213" s="25"/>
      <c r="G2213" s="37"/>
      <c r="H2213" s="80" t="str">
        <f t="shared" si="34"/>
        <v/>
      </c>
      <c r="N2213" s="1" t="e">
        <f>IF(AND(B2206=#REF!,C2206=#REF!),LOOKUP(9.99999999999999E+307,$N$1:N2212)+1,"")</f>
        <v>#REF!</v>
      </c>
      <c r="AH2213" s="3"/>
    </row>
    <row r="2214" spans="2:34" ht="20.100000000000001" customHeight="1" x14ac:dyDescent="0.2">
      <c r="B2214" s="38"/>
      <c r="C2214" s="27"/>
      <c r="D2214" s="28"/>
      <c r="E2214" s="25"/>
      <c r="F2214" s="25"/>
      <c r="G2214" s="37"/>
      <c r="H2214" s="80" t="str">
        <f t="shared" si="34"/>
        <v/>
      </c>
      <c r="N2214" s="1" t="e">
        <f>IF(AND(B2207=#REF!,C2207=#REF!),LOOKUP(9.99999999999999E+307,$N$1:N2213)+1,"")</f>
        <v>#REF!</v>
      </c>
      <c r="AH2214" s="3"/>
    </row>
    <row r="2215" spans="2:34" ht="20.100000000000001" customHeight="1" x14ac:dyDescent="0.2">
      <c r="B2215" s="38"/>
      <c r="C2215" s="27"/>
      <c r="D2215" s="28"/>
      <c r="E2215" s="25"/>
      <c r="F2215" s="25"/>
      <c r="G2215" s="37"/>
      <c r="H2215" s="80" t="str">
        <f t="shared" si="34"/>
        <v/>
      </c>
      <c r="N2215" s="1" t="e">
        <f>IF(AND(B2208=#REF!,C2208=#REF!),LOOKUP(9.99999999999999E+307,$N$1:N2214)+1,"")</f>
        <v>#REF!</v>
      </c>
      <c r="AH2215" s="3"/>
    </row>
    <row r="2216" spans="2:34" ht="20.100000000000001" customHeight="1" x14ac:dyDescent="0.2">
      <c r="B2216" s="38"/>
      <c r="C2216" s="27"/>
      <c r="D2216" s="28"/>
      <c r="E2216" s="25"/>
      <c r="F2216" s="25"/>
      <c r="G2216" s="37"/>
      <c r="H2216" s="80" t="str">
        <f t="shared" si="34"/>
        <v/>
      </c>
      <c r="N2216" s="1" t="e">
        <f>IF(AND(B2209=#REF!,C2209=#REF!),LOOKUP(9.99999999999999E+307,$N$1:N2215)+1,"")</f>
        <v>#REF!</v>
      </c>
      <c r="AH2216" s="3"/>
    </row>
    <row r="2217" spans="2:34" ht="20.100000000000001" customHeight="1" x14ac:dyDescent="0.2">
      <c r="B2217" s="38"/>
      <c r="C2217" s="27"/>
      <c r="D2217" s="28"/>
      <c r="E2217" s="25"/>
      <c r="F2217" s="25"/>
      <c r="G2217" s="37"/>
      <c r="H2217" s="80" t="str">
        <f t="shared" si="34"/>
        <v/>
      </c>
      <c r="N2217" s="1" t="e">
        <f>IF(AND(B2210=#REF!,C2210=#REF!),LOOKUP(9.99999999999999E+307,$N$1:N2216)+1,"")</f>
        <v>#REF!</v>
      </c>
      <c r="AH2217" s="3"/>
    </row>
    <row r="2218" spans="2:34" ht="20.100000000000001" customHeight="1" x14ac:dyDescent="0.2">
      <c r="B2218" s="38"/>
      <c r="C2218" s="27"/>
      <c r="D2218" s="28"/>
      <c r="E2218" s="25"/>
      <c r="F2218" s="25"/>
      <c r="G2218" s="37"/>
      <c r="H2218" s="80" t="str">
        <f t="shared" si="34"/>
        <v/>
      </c>
      <c r="N2218" s="1" t="e">
        <f>IF(AND(B2211=#REF!,C2211=#REF!),LOOKUP(9.99999999999999E+307,$N$1:N2217)+1,"")</f>
        <v>#REF!</v>
      </c>
      <c r="AH2218" s="3"/>
    </row>
    <row r="2219" spans="2:34" ht="20.100000000000001" customHeight="1" x14ac:dyDescent="0.2">
      <c r="B2219" s="38"/>
      <c r="C2219" s="27"/>
      <c r="D2219" s="28"/>
      <c r="E2219" s="25"/>
      <c r="F2219" s="25"/>
      <c r="G2219" s="37"/>
      <c r="H2219" s="80" t="str">
        <f t="shared" si="34"/>
        <v/>
      </c>
      <c r="N2219" s="1" t="e">
        <f>IF(AND(B2212=#REF!,C2212=#REF!),LOOKUP(9.99999999999999E+307,$N$1:N2218)+1,"")</f>
        <v>#REF!</v>
      </c>
      <c r="AH2219" s="3"/>
    </row>
    <row r="2220" spans="2:34" ht="20.100000000000001" customHeight="1" x14ac:dyDescent="0.2">
      <c r="B2220" s="38"/>
      <c r="C2220" s="27"/>
      <c r="D2220" s="28"/>
      <c r="E2220" s="25"/>
      <c r="F2220" s="25"/>
      <c r="G2220" s="37"/>
      <c r="H2220" s="80" t="str">
        <f t="shared" si="34"/>
        <v/>
      </c>
      <c r="N2220" s="1" t="e">
        <f>IF(AND(B2213=#REF!,C2213=#REF!),LOOKUP(9.99999999999999E+307,$N$1:N2219)+1,"")</f>
        <v>#REF!</v>
      </c>
      <c r="AH2220" s="3"/>
    </row>
    <row r="2221" spans="2:34" ht="20.100000000000001" customHeight="1" x14ac:dyDescent="0.2">
      <c r="B2221" s="38"/>
      <c r="C2221" s="27"/>
      <c r="D2221" s="28"/>
      <c r="E2221" s="25"/>
      <c r="F2221" s="25"/>
      <c r="G2221" s="37"/>
      <c r="H2221" s="80" t="str">
        <f t="shared" si="34"/>
        <v/>
      </c>
      <c r="N2221" s="1" t="e">
        <f>IF(AND(B2214=#REF!,C2214=#REF!),LOOKUP(9.99999999999999E+307,$N$1:N2220)+1,"")</f>
        <v>#REF!</v>
      </c>
      <c r="AH2221" s="3"/>
    </row>
    <row r="2222" spans="2:34" ht="20.100000000000001" customHeight="1" x14ac:dyDescent="0.2">
      <c r="B2222" s="38"/>
      <c r="C2222" s="27"/>
      <c r="D2222" s="28"/>
      <c r="E2222" s="25"/>
      <c r="F2222" s="25"/>
      <c r="G2222" s="37"/>
      <c r="H2222" s="80" t="str">
        <f t="shared" si="34"/>
        <v/>
      </c>
      <c r="N2222" s="1" t="e">
        <f>IF(AND(B2215=#REF!,C2215=#REF!),LOOKUP(9.99999999999999E+307,$N$1:N2221)+1,"")</f>
        <v>#REF!</v>
      </c>
      <c r="AH2222" s="3"/>
    </row>
    <row r="2223" spans="2:34" ht="20.100000000000001" customHeight="1" x14ac:dyDescent="0.2">
      <c r="B2223" s="38"/>
      <c r="C2223" s="27"/>
      <c r="D2223" s="28"/>
      <c r="E2223" s="25"/>
      <c r="F2223" s="25"/>
      <c r="G2223" s="37"/>
      <c r="H2223" s="80" t="str">
        <f t="shared" si="34"/>
        <v/>
      </c>
      <c r="N2223" s="1" t="e">
        <f>IF(AND(B2216=#REF!,C2216=#REF!),LOOKUP(9.99999999999999E+307,$N$1:N2222)+1,"")</f>
        <v>#REF!</v>
      </c>
      <c r="AH2223" s="3"/>
    </row>
    <row r="2224" spans="2:34" ht="20.100000000000001" customHeight="1" x14ac:dyDescent="0.2">
      <c r="B2224" s="38"/>
      <c r="C2224" s="27"/>
      <c r="D2224" s="28"/>
      <c r="E2224" s="25"/>
      <c r="F2224" s="25"/>
      <c r="G2224" s="37"/>
      <c r="H2224" s="80" t="str">
        <f t="shared" si="34"/>
        <v/>
      </c>
      <c r="N2224" s="1" t="e">
        <f>IF(AND(B2217=#REF!,C2217=#REF!),LOOKUP(9.99999999999999E+307,$N$1:N2223)+1,"")</f>
        <v>#REF!</v>
      </c>
      <c r="AH2224" s="3"/>
    </row>
    <row r="2225" spans="2:34" ht="20.100000000000001" customHeight="1" x14ac:dyDescent="0.2">
      <c r="B2225" s="38"/>
      <c r="C2225" s="27"/>
      <c r="D2225" s="28"/>
      <c r="E2225" s="25"/>
      <c r="F2225" s="25"/>
      <c r="G2225" s="37"/>
      <c r="H2225" s="80" t="str">
        <f t="shared" si="34"/>
        <v/>
      </c>
      <c r="N2225" s="1" t="e">
        <f>IF(AND(B2218=#REF!,C2218=#REF!),LOOKUP(9.99999999999999E+307,$N$1:N2224)+1,"")</f>
        <v>#REF!</v>
      </c>
      <c r="AH2225" s="3"/>
    </row>
    <row r="2226" spans="2:34" ht="20.100000000000001" customHeight="1" x14ac:dyDescent="0.2">
      <c r="B2226" s="38"/>
      <c r="C2226" s="27"/>
      <c r="D2226" s="28"/>
      <c r="E2226" s="25"/>
      <c r="F2226" s="25"/>
      <c r="G2226" s="37"/>
      <c r="H2226" s="80" t="str">
        <f t="shared" si="34"/>
        <v/>
      </c>
      <c r="N2226" s="1" t="e">
        <f>IF(AND(B2219=#REF!,C2219=#REF!),LOOKUP(9.99999999999999E+307,$N$1:N2225)+1,"")</f>
        <v>#REF!</v>
      </c>
      <c r="AH2226" s="3"/>
    </row>
    <row r="2227" spans="2:34" ht="20.100000000000001" customHeight="1" x14ac:dyDescent="0.2">
      <c r="B2227" s="38"/>
      <c r="C2227" s="27"/>
      <c r="D2227" s="28"/>
      <c r="E2227" s="25"/>
      <c r="F2227" s="25"/>
      <c r="G2227" s="37"/>
      <c r="H2227" s="80" t="str">
        <f t="shared" si="34"/>
        <v/>
      </c>
      <c r="N2227" s="1" t="e">
        <f>IF(AND(B2220=#REF!,C2220=#REF!),LOOKUP(9.99999999999999E+307,$N$1:N2226)+1,"")</f>
        <v>#REF!</v>
      </c>
      <c r="AH2227" s="3"/>
    </row>
    <row r="2228" spans="2:34" ht="20.100000000000001" customHeight="1" x14ac:dyDescent="0.2">
      <c r="B2228" s="38"/>
      <c r="C2228" s="27"/>
      <c r="D2228" s="28"/>
      <c r="E2228" s="25"/>
      <c r="F2228" s="25"/>
      <c r="G2228" s="37"/>
      <c r="H2228" s="80" t="str">
        <f t="shared" si="34"/>
        <v/>
      </c>
      <c r="N2228" s="1" t="e">
        <f>IF(AND(B2221=#REF!,C2221=#REF!),LOOKUP(9.99999999999999E+307,$N$1:N2227)+1,"")</f>
        <v>#REF!</v>
      </c>
      <c r="AH2228" s="3"/>
    </row>
    <row r="2229" spans="2:34" ht="20.100000000000001" customHeight="1" x14ac:dyDescent="0.2">
      <c r="B2229" s="38"/>
      <c r="C2229" s="27"/>
      <c r="D2229" s="28"/>
      <c r="E2229" s="25"/>
      <c r="F2229" s="25"/>
      <c r="G2229" s="37"/>
      <c r="H2229" s="80" t="str">
        <f t="shared" si="34"/>
        <v/>
      </c>
      <c r="N2229" s="1" t="e">
        <f>IF(AND(B2222=#REF!,C2222=#REF!),LOOKUP(9.99999999999999E+307,$N$1:N2228)+1,"")</f>
        <v>#REF!</v>
      </c>
      <c r="AH2229" s="3"/>
    </row>
    <row r="2230" spans="2:34" ht="20.100000000000001" customHeight="1" x14ac:dyDescent="0.2">
      <c r="B2230" s="38"/>
      <c r="C2230" s="27"/>
      <c r="D2230" s="28"/>
      <c r="E2230" s="25"/>
      <c r="F2230" s="25"/>
      <c r="G2230" s="37"/>
      <c r="H2230" s="80" t="str">
        <f t="shared" si="34"/>
        <v/>
      </c>
      <c r="N2230" s="1" t="e">
        <f>IF(AND(B2223=#REF!,C2223=#REF!),LOOKUP(9.99999999999999E+307,$N$1:N2229)+1,"")</f>
        <v>#REF!</v>
      </c>
      <c r="AH2230" s="3"/>
    </row>
    <row r="2231" spans="2:34" ht="20.100000000000001" customHeight="1" x14ac:dyDescent="0.2">
      <c r="B2231" s="38"/>
      <c r="C2231" s="27"/>
      <c r="D2231" s="28"/>
      <c r="E2231" s="25"/>
      <c r="F2231" s="25"/>
      <c r="G2231" s="37"/>
      <c r="H2231" s="80" t="str">
        <f t="shared" si="34"/>
        <v/>
      </c>
      <c r="N2231" s="1" t="e">
        <f>IF(AND(B2224=#REF!,C2224=#REF!),LOOKUP(9.99999999999999E+307,$N$1:N2230)+1,"")</f>
        <v>#REF!</v>
      </c>
      <c r="AH2231" s="3"/>
    </row>
    <row r="2232" spans="2:34" ht="20.100000000000001" customHeight="1" x14ac:dyDescent="0.2">
      <c r="B2232" s="38"/>
      <c r="C2232" s="27"/>
      <c r="D2232" s="28"/>
      <c r="E2232" s="25"/>
      <c r="F2232" s="25"/>
      <c r="G2232" s="37"/>
      <c r="H2232" s="80" t="str">
        <f t="shared" si="34"/>
        <v/>
      </c>
      <c r="N2232" s="1" t="e">
        <f>IF(AND(B2225=#REF!,C2225=#REF!),LOOKUP(9.99999999999999E+307,$N$1:N2231)+1,"")</f>
        <v>#REF!</v>
      </c>
      <c r="AH2232" s="3"/>
    </row>
    <row r="2233" spans="2:34" ht="20.100000000000001" customHeight="1" x14ac:dyDescent="0.2">
      <c r="B2233" s="38"/>
      <c r="C2233" s="27"/>
      <c r="D2233" s="28"/>
      <c r="E2233" s="25"/>
      <c r="F2233" s="25"/>
      <c r="G2233" s="37"/>
      <c r="H2233" s="80" t="str">
        <f t="shared" si="34"/>
        <v/>
      </c>
      <c r="N2233" s="1" t="e">
        <f>IF(AND(B2226=#REF!,C2226=#REF!),LOOKUP(9.99999999999999E+307,$N$1:N2232)+1,"")</f>
        <v>#REF!</v>
      </c>
      <c r="AH2233" s="3"/>
    </row>
    <row r="2234" spans="2:34" ht="20.100000000000001" customHeight="1" x14ac:dyDescent="0.2">
      <c r="B2234" s="38"/>
      <c r="C2234" s="27"/>
      <c r="D2234" s="28"/>
      <c r="E2234" s="25"/>
      <c r="F2234" s="25"/>
      <c r="G2234" s="37"/>
      <c r="H2234" s="80" t="str">
        <f t="shared" si="34"/>
        <v/>
      </c>
      <c r="N2234" s="1" t="e">
        <f>IF(AND(B2227=#REF!,C2227=#REF!),LOOKUP(9.99999999999999E+307,$N$1:N2233)+1,"")</f>
        <v>#REF!</v>
      </c>
      <c r="AH2234" s="3"/>
    </row>
    <row r="2235" spans="2:34" ht="20.100000000000001" customHeight="1" x14ac:dyDescent="0.2">
      <c r="B2235" s="38"/>
      <c r="C2235" s="27"/>
      <c r="D2235" s="28"/>
      <c r="E2235" s="25"/>
      <c r="F2235" s="25"/>
      <c r="G2235" s="37"/>
      <c r="H2235" s="80" t="str">
        <f t="shared" si="34"/>
        <v/>
      </c>
      <c r="N2235" s="1" t="e">
        <f>IF(AND(B2228=#REF!,C2228=#REF!),LOOKUP(9.99999999999999E+307,$N$1:N2234)+1,"")</f>
        <v>#REF!</v>
      </c>
      <c r="AH2235" s="3"/>
    </row>
    <row r="2236" spans="2:34" ht="20.100000000000001" customHeight="1" x14ac:dyDescent="0.2">
      <c r="B2236" s="38"/>
      <c r="C2236" s="27"/>
      <c r="D2236" s="28"/>
      <c r="E2236" s="25"/>
      <c r="F2236" s="25"/>
      <c r="G2236" s="37"/>
      <c r="H2236" s="80" t="str">
        <f t="shared" si="34"/>
        <v/>
      </c>
      <c r="N2236" s="1" t="e">
        <f>IF(AND(B2229=#REF!,C2229=#REF!),LOOKUP(9.99999999999999E+307,$N$1:N2235)+1,"")</f>
        <v>#REF!</v>
      </c>
      <c r="AH2236" s="3"/>
    </row>
    <row r="2237" spans="2:34" ht="20.100000000000001" customHeight="1" x14ac:dyDescent="0.2">
      <c r="B2237" s="38"/>
      <c r="C2237" s="27"/>
      <c r="D2237" s="28"/>
      <c r="E2237" s="25"/>
      <c r="F2237" s="25"/>
      <c r="G2237" s="37"/>
      <c r="H2237" s="80" t="str">
        <f t="shared" si="34"/>
        <v/>
      </c>
      <c r="N2237" s="1" t="e">
        <f>IF(AND(B2230=#REF!,C2230=#REF!),LOOKUP(9.99999999999999E+307,$N$1:N2236)+1,"")</f>
        <v>#REF!</v>
      </c>
      <c r="AH2237" s="3"/>
    </row>
    <row r="2238" spans="2:34" ht="20.100000000000001" customHeight="1" x14ac:dyDescent="0.2">
      <c r="B2238" s="38"/>
      <c r="C2238" s="27"/>
      <c r="D2238" s="28"/>
      <c r="E2238" s="25"/>
      <c r="F2238" s="25"/>
      <c r="G2238" s="37"/>
      <c r="H2238" s="80" t="str">
        <f t="shared" si="34"/>
        <v/>
      </c>
      <c r="N2238" s="1" t="e">
        <f>IF(AND(B2231=#REF!,C2231=#REF!),LOOKUP(9.99999999999999E+307,$N$1:N2237)+1,"")</f>
        <v>#REF!</v>
      </c>
      <c r="AH2238" s="3"/>
    </row>
    <row r="2239" spans="2:34" ht="20.100000000000001" customHeight="1" x14ac:dyDescent="0.2">
      <c r="B2239" s="38"/>
      <c r="C2239" s="27"/>
      <c r="D2239" s="28"/>
      <c r="E2239" s="25"/>
      <c r="F2239" s="25"/>
      <c r="G2239" s="37"/>
      <c r="H2239" s="80" t="str">
        <f t="shared" si="34"/>
        <v/>
      </c>
      <c r="N2239" s="1" t="e">
        <f>IF(AND(B2232=#REF!,C2232=#REF!),LOOKUP(9.99999999999999E+307,$N$1:N2238)+1,"")</f>
        <v>#REF!</v>
      </c>
      <c r="AH2239" s="3"/>
    </row>
    <row r="2240" spans="2:34" ht="20.100000000000001" customHeight="1" x14ac:dyDescent="0.2">
      <c r="B2240" s="38"/>
      <c r="C2240" s="27"/>
      <c r="D2240" s="28"/>
      <c r="E2240" s="25"/>
      <c r="F2240" s="25"/>
      <c r="G2240" s="37"/>
      <c r="H2240" s="80" t="str">
        <f t="shared" si="34"/>
        <v/>
      </c>
      <c r="N2240" s="1" t="e">
        <f>IF(AND(B2233=#REF!,C2233=#REF!),LOOKUP(9.99999999999999E+307,$N$1:N2239)+1,"")</f>
        <v>#REF!</v>
      </c>
      <c r="AH2240" s="3"/>
    </row>
    <row r="2241" spans="2:34" ht="20.100000000000001" customHeight="1" x14ac:dyDescent="0.2">
      <c r="B2241" s="38"/>
      <c r="C2241" s="27"/>
      <c r="D2241" s="28"/>
      <c r="E2241" s="25"/>
      <c r="F2241" s="25"/>
      <c r="G2241" s="37"/>
      <c r="H2241" s="80" t="str">
        <f t="shared" si="34"/>
        <v/>
      </c>
      <c r="N2241" s="1" t="e">
        <f>IF(AND(B2234=#REF!,C2234=#REF!),LOOKUP(9.99999999999999E+307,$N$1:N2240)+1,"")</f>
        <v>#REF!</v>
      </c>
      <c r="AH2241" s="3"/>
    </row>
    <row r="2242" spans="2:34" ht="20.100000000000001" customHeight="1" x14ac:dyDescent="0.2">
      <c r="B2242" s="38"/>
      <c r="C2242" s="27"/>
      <c r="D2242" s="28"/>
      <c r="E2242" s="25"/>
      <c r="F2242" s="25"/>
      <c r="G2242" s="37"/>
      <c r="H2242" s="80" t="str">
        <f t="shared" si="34"/>
        <v/>
      </c>
      <c r="N2242" s="1" t="e">
        <f>IF(AND(B2235=#REF!,C2235=#REF!),LOOKUP(9.99999999999999E+307,$N$1:N2241)+1,"")</f>
        <v>#REF!</v>
      </c>
      <c r="AH2242" s="3"/>
    </row>
    <row r="2243" spans="2:34" ht="20.100000000000001" customHeight="1" x14ac:dyDescent="0.2">
      <c r="B2243" s="38"/>
      <c r="C2243" s="27"/>
      <c r="D2243" s="28"/>
      <c r="E2243" s="25"/>
      <c r="F2243" s="25"/>
      <c r="G2243" s="37"/>
      <c r="H2243" s="80" t="str">
        <f t="shared" si="34"/>
        <v/>
      </c>
      <c r="N2243" s="1" t="e">
        <f>IF(AND(B2236=#REF!,C2236=#REF!),LOOKUP(9.99999999999999E+307,$N$1:N2242)+1,"")</f>
        <v>#REF!</v>
      </c>
      <c r="AH2243" s="3"/>
    </row>
    <row r="2244" spans="2:34" ht="20.100000000000001" customHeight="1" x14ac:dyDescent="0.2">
      <c r="B2244" s="38"/>
      <c r="C2244" s="27"/>
      <c r="D2244" s="28"/>
      <c r="E2244" s="25"/>
      <c r="F2244" s="25"/>
      <c r="G2244" s="37"/>
      <c r="H2244" s="80" t="str">
        <f t="shared" ref="H2244:H2307" si="35">IF(E2244="","",IF(E2244="เด็กชาย","M",IF(E2244="นาย","M","W")))</f>
        <v/>
      </c>
      <c r="N2244" s="1" t="e">
        <f>IF(AND(B2237=#REF!,C2237=#REF!),LOOKUP(9.99999999999999E+307,$N$1:N2243)+1,"")</f>
        <v>#REF!</v>
      </c>
      <c r="AH2244" s="3"/>
    </row>
    <row r="2245" spans="2:34" ht="20.100000000000001" customHeight="1" x14ac:dyDescent="0.2">
      <c r="B2245" s="38"/>
      <c r="C2245" s="27"/>
      <c r="D2245" s="28"/>
      <c r="E2245" s="25"/>
      <c r="F2245" s="25"/>
      <c r="G2245" s="37"/>
      <c r="H2245" s="80" t="str">
        <f t="shared" si="35"/>
        <v/>
      </c>
      <c r="N2245" s="1" t="e">
        <f>IF(AND(B2238=#REF!,C2238=#REF!),LOOKUP(9.99999999999999E+307,$N$1:N2244)+1,"")</f>
        <v>#REF!</v>
      </c>
      <c r="AH2245" s="3"/>
    </row>
    <row r="2246" spans="2:34" ht="20.100000000000001" customHeight="1" x14ac:dyDescent="0.2">
      <c r="B2246" s="38"/>
      <c r="C2246" s="27"/>
      <c r="D2246" s="28"/>
      <c r="E2246" s="25"/>
      <c r="F2246" s="25"/>
      <c r="G2246" s="37"/>
      <c r="H2246" s="80" t="str">
        <f t="shared" si="35"/>
        <v/>
      </c>
      <c r="N2246" s="1" t="e">
        <f>IF(AND(B2239=#REF!,C2239=#REF!),LOOKUP(9.99999999999999E+307,$N$1:N2245)+1,"")</f>
        <v>#REF!</v>
      </c>
      <c r="AH2246" s="3"/>
    </row>
    <row r="2247" spans="2:34" ht="20.100000000000001" customHeight="1" x14ac:dyDescent="0.2">
      <c r="B2247" s="38"/>
      <c r="C2247" s="27"/>
      <c r="D2247" s="28"/>
      <c r="E2247" s="25"/>
      <c r="F2247" s="25"/>
      <c r="G2247" s="37"/>
      <c r="H2247" s="80" t="str">
        <f t="shared" si="35"/>
        <v/>
      </c>
      <c r="N2247" s="1" t="e">
        <f>IF(AND(B2240=#REF!,C2240=#REF!),LOOKUP(9.99999999999999E+307,$N$1:N2246)+1,"")</f>
        <v>#REF!</v>
      </c>
      <c r="AH2247" s="3"/>
    </row>
    <row r="2248" spans="2:34" ht="20.100000000000001" customHeight="1" x14ac:dyDescent="0.2">
      <c r="B2248" s="38"/>
      <c r="C2248" s="27"/>
      <c r="D2248" s="28"/>
      <c r="E2248" s="25"/>
      <c r="F2248" s="25"/>
      <c r="G2248" s="37"/>
      <c r="H2248" s="80" t="str">
        <f t="shared" si="35"/>
        <v/>
      </c>
      <c r="N2248" s="1" t="e">
        <f>IF(AND(B2241=#REF!,C2241=#REF!),LOOKUP(9.99999999999999E+307,$N$1:N2247)+1,"")</f>
        <v>#REF!</v>
      </c>
      <c r="AH2248" s="3"/>
    </row>
    <row r="2249" spans="2:34" ht="20.100000000000001" customHeight="1" x14ac:dyDescent="0.2">
      <c r="B2249" s="38"/>
      <c r="C2249" s="27"/>
      <c r="D2249" s="28"/>
      <c r="E2249" s="25"/>
      <c r="F2249" s="25"/>
      <c r="G2249" s="37"/>
      <c r="H2249" s="80" t="str">
        <f t="shared" si="35"/>
        <v/>
      </c>
      <c r="N2249" s="1" t="e">
        <f>IF(AND(B2242=#REF!,C2242=#REF!),LOOKUP(9.99999999999999E+307,$N$1:N2248)+1,"")</f>
        <v>#REF!</v>
      </c>
      <c r="AH2249" s="3"/>
    </row>
    <row r="2250" spans="2:34" ht="20.100000000000001" customHeight="1" x14ac:dyDescent="0.2">
      <c r="B2250" s="38"/>
      <c r="C2250" s="27"/>
      <c r="D2250" s="28"/>
      <c r="E2250" s="25"/>
      <c r="F2250" s="25"/>
      <c r="G2250" s="37"/>
      <c r="H2250" s="80" t="str">
        <f t="shared" si="35"/>
        <v/>
      </c>
      <c r="N2250" s="1" t="e">
        <f>IF(AND(B2243=#REF!,C2243=#REF!),LOOKUP(9.99999999999999E+307,$N$1:N2249)+1,"")</f>
        <v>#REF!</v>
      </c>
      <c r="AH2250" s="3"/>
    </row>
    <row r="2251" spans="2:34" ht="20.100000000000001" customHeight="1" x14ac:dyDescent="0.2">
      <c r="B2251" s="38"/>
      <c r="C2251" s="27"/>
      <c r="D2251" s="28"/>
      <c r="E2251" s="25"/>
      <c r="F2251" s="25"/>
      <c r="G2251" s="37"/>
      <c r="H2251" s="80" t="str">
        <f t="shared" si="35"/>
        <v/>
      </c>
      <c r="N2251" s="1" t="e">
        <f>IF(AND(B2244=#REF!,C2244=#REF!),LOOKUP(9.99999999999999E+307,$N$1:N2250)+1,"")</f>
        <v>#REF!</v>
      </c>
      <c r="AH2251" s="3"/>
    </row>
    <row r="2252" spans="2:34" ht="20.100000000000001" customHeight="1" x14ac:dyDescent="0.2">
      <c r="B2252" s="38"/>
      <c r="C2252" s="27"/>
      <c r="D2252" s="28"/>
      <c r="E2252" s="25"/>
      <c r="F2252" s="25"/>
      <c r="G2252" s="37"/>
      <c r="H2252" s="80" t="str">
        <f t="shared" si="35"/>
        <v/>
      </c>
      <c r="N2252" s="1" t="e">
        <f>IF(AND(B2245=#REF!,C2245=#REF!),LOOKUP(9.99999999999999E+307,$N$1:N2251)+1,"")</f>
        <v>#REF!</v>
      </c>
      <c r="AH2252" s="3"/>
    </row>
    <row r="2253" spans="2:34" ht="20.100000000000001" customHeight="1" x14ac:dyDescent="0.2">
      <c r="B2253" s="38"/>
      <c r="C2253" s="27"/>
      <c r="D2253" s="28"/>
      <c r="E2253" s="25"/>
      <c r="F2253" s="25"/>
      <c r="G2253" s="37"/>
      <c r="H2253" s="80" t="str">
        <f t="shared" si="35"/>
        <v/>
      </c>
      <c r="N2253" s="1" t="e">
        <f>IF(AND(B2246=#REF!,C2246=#REF!),LOOKUP(9.99999999999999E+307,$N$1:N2252)+1,"")</f>
        <v>#REF!</v>
      </c>
      <c r="AH2253" s="3"/>
    </row>
    <row r="2254" spans="2:34" ht="20.100000000000001" customHeight="1" x14ac:dyDescent="0.2">
      <c r="B2254" s="38"/>
      <c r="C2254" s="27"/>
      <c r="D2254" s="28"/>
      <c r="E2254" s="25"/>
      <c r="F2254" s="25"/>
      <c r="G2254" s="37"/>
      <c r="H2254" s="80" t="str">
        <f t="shared" si="35"/>
        <v/>
      </c>
      <c r="N2254" s="1" t="e">
        <f>IF(AND(B2247=#REF!,C2247=#REF!),LOOKUP(9.99999999999999E+307,$N$1:N2253)+1,"")</f>
        <v>#REF!</v>
      </c>
      <c r="AH2254" s="3"/>
    </row>
    <row r="2255" spans="2:34" ht="20.100000000000001" customHeight="1" x14ac:dyDescent="0.2">
      <c r="B2255" s="38"/>
      <c r="C2255" s="27"/>
      <c r="D2255" s="28"/>
      <c r="E2255" s="25"/>
      <c r="F2255" s="25"/>
      <c r="G2255" s="37"/>
      <c r="H2255" s="80" t="str">
        <f t="shared" si="35"/>
        <v/>
      </c>
      <c r="N2255" s="1" t="e">
        <f>IF(AND(B2248=#REF!,C2248=#REF!),LOOKUP(9.99999999999999E+307,$N$1:N2254)+1,"")</f>
        <v>#REF!</v>
      </c>
      <c r="AH2255" s="3"/>
    </row>
    <row r="2256" spans="2:34" ht="20.100000000000001" customHeight="1" x14ac:dyDescent="0.2">
      <c r="B2256" s="38"/>
      <c r="C2256" s="27"/>
      <c r="D2256" s="28"/>
      <c r="E2256" s="25"/>
      <c r="F2256" s="25"/>
      <c r="G2256" s="37"/>
      <c r="H2256" s="80" t="str">
        <f t="shared" si="35"/>
        <v/>
      </c>
      <c r="N2256" s="1" t="e">
        <f>IF(AND(B2249=#REF!,C2249=#REF!),LOOKUP(9.99999999999999E+307,$N$1:N2255)+1,"")</f>
        <v>#REF!</v>
      </c>
      <c r="AH2256" s="3"/>
    </row>
    <row r="2257" spans="2:34" ht="20.100000000000001" customHeight="1" x14ac:dyDescent="0.2">
      <c r="B2257" s="38"/>
      <c r="C2257" s="27"/>
      <c r="D2257" s="28"/>
      <c r="E2257" s="25"/>
      <c r="F2257" s="25"/>
      <c r="G2257" s="37"/>
      <c r="H2257" s="80" t="str">
        <f t="shared" si="35"/>
        <v/>
      </c>
      <c r="N2257" s="1" t="e">
        <f>IF(AND(B2250=#REF!,C2250=#REF!),LOOKUP(9.99999999999999E+307,$N$1:N2256)+1,"")</f>
        <v>#REF!</v>
      </c>
      <c r="AH2257" s="3"/>
    </row>
    <row r="2258" spans="2:34" ht="20.100000000000001" customHeight="1" x14ac:dyDescent="0.2">
      <c r="B2258" s="38"/>
      <c r="C2258" s="27"/>
      <c r="D2258" s="28"/>
      <c r="E2258" s="25"/>
      <c r="F2258" s="25"/>
      <c r="G2258" s="37"/>
      <c r="H2258" s="80" t="str">
        <f t="shared" si="35"/>
        <v/>
      </c>
      <c r="N2258" s="1" t="e">
        <f>IF(AND(B2251=#REF!,C2251=#REF!),LOOKUP(9.99999999999999E+307,$N$1:N2257)+1,"")</f>
        <v>#REF!</v>
      </c>
      <c r="AH2258" s="3"/>
    </row>
    <row r="2259" spans="2:34" ht="20.100000000000001" customHeight="1" x14ac:dyDescent="0.2">
      <c r="B2259" s="38"/>
      <c r="C2259" s="27"/>
      <c r="D2259" s="28"/>
      <c r="E2259" s="25"/>
      <c r="F2259" s="25"/>
      <c r="G2259" s="37"/>
      <c r="H2259" s="80" t="str">
        <f t="shared" si="35"/>
        <v/>
      </c>
      <c r="N2259" s="1" t="e">
        <f>IF(AND(B2252=#REF!,C2252=#REF!),LOOKUP(9.99999999999999E+307,$N$1:N2258)+1,"")</f>
        <v>#REF!</v>
      </c>
      <c r="AH2259" s="3"/>
    </row>
    <row r="2260" spans="2:34" ht="20.100000000000001" customHeight="1" x14ac:dyDescent="0.2">
      <c r="B2260" s="38"/>
      <c r="C2260" s="27"/>
      <c r="D2260" s="28"/>
      <c r="E2260" s="25"/>
      <c r="F2260" s="25"/>
      <c r="G2260" s="37"/>
      <c r="H2260" s="80" t="str">
        <f t="shared" si="35"/>
        <v/>
      </c>
      <c r="N2260" s="1" t="e">
        <f>IF(AND(B2253=#REF!,C2253=#REF!),LOOKUP(9.99999999999999E+307,$N$1:N2259)+1,"")</f>
        <v>#REF!</v>
      </c>
      <c r="AH2260" s="3"/>
    </row>
    <row r="2261" spans="2:34" ht="20.100000000000001" customHeight="1" x14ac:dyDescent="0.2">
      <c r="B2261" s="38"/>
      <c r="C2261" s="27"/>
      <c r="D2261" s="28"/>
      <c r="E2261" s="25"/>
      <c r="F2261" s="25"/>
      <c r="G2261" s="37"/>
      <c r="H2261" s="80" t="str">
        <f t="shared" si="35"/>
        <v/>
      </c>
      <c r="N2261" s="1" t="e">
        <f>IF(AND(B2254=#REF!,C2254=#REF!),LOOKUP(9.99999999999999E+307,$N$1:N2260)+1,"")</f>
        <v>#REF!</v>
      </c>
      <c r="AH2261" s="3"/>
    </row>
    <row r="2262" spans="2:34" ht="20.100000000000001" customHeight="1" x14ac:dyDescent="0.2">
      <c r="B2262" s="38"/>
      <c r="C2262" s="27"/>
      <c r="D2262" s="28"/>
      <c r="E2262" s="25"/>
      <c r="F2262" s="25"/>
      <c r="G2262" s="37"/>
      <c r="H2262" s="80" t="str">
        <f t="shared" si="35"/>
        <v/>
      </c>
      <c r="N2262" s="1" t="e">
        <f>IF(AND(B2255=#REF!,C2255=#REF!),LOOKUP(9.99999999999999E+307,$N$1:N2261)+1,"")</f>
        <v>#REF!</v>
      </c>
      <c r="AH2262" s="3"/>
    </row>
    <row r="2263" spans="2:34" ht="20.100000000000001" customHeight="1" x14ac:dyDescent="0.2">
      <c r="B2263" s="38"/>
      <c r="C2263" s="27"/>
      <c r="D2263" s="28"/>
      <c r="E2263" s="25"/>
      <c r="F2263" s="25"/>
      <c r="G2263" s="37"/>
      <c r="H2263" s="80" t="str">
        <f t="shared" si="35"/>
        <v/>
      </c>
      <c r="N2263" s="1" t="e">
        <f>IF(AND(B2256=#REF!,C2256=#REF!),LOOKUP(9.99999999999999E+307,$N$1:N2262)+1,"")</f>
        <v>#REF!</v>
      </c>
      <c r="AH2263" s="3"/>
    </row>
    <row r="2264" spans="2:34" ht="20.100000000000001" customHeight="1" x14ac:dyDescent="0.2">
      <c r="B2264" s="38"/>
      <c r="C2264" s="27"/>
      <c r="D2264" s="28"/>
      <c r="E2264" s="25"/>
      <c r="F2264" s="25"/>
      <c r="G2264" s="37"/>
      <c r="H2264" s="80" t="str">
        <f t="shared" si="35"/>
        <v/>
      </c>
      <c r="N2264" s="1" t="e">
        <f>IF(AND(B2257=#REF!,C2257=#REF!),LOOKUP(9.99999999999999E+307,$N$1:N2263)+1,"")</f>
        <v>#REF!</v>
      </c>
      <c r="AH2264" s="3"/>
    </row>
    <row r="2265" spans="2:34" ht="20.100000000000001" customHeight="1" x14ac:dyDescent="0.2">
      <c r="B2265" s="38"/>
      <c r="C2265" s="27"/>
      <c r="D2265" s="28"/>
      <c r="E2265" s="25"/>
      <c r="F2265" s="25"/>
      <c r="G2265" s="37"/>
      <c r="H2265" s="80" t="str">
        <f t="shared" si="35"/>
        <v/>
      </c>
      <c r="N2265" s="1" t="e">
        <f>IF(AND(B2258=#REF!,C2258=#REF!),LOOKUP(9.99999999999999E+307,$N$1:N2264)+1,"")</f>
        <v>#REF!</v>
      </c>
      <c r="AH2265" s="3"/>
    </row>
    <row r="2266" spans="2:34" ht="20.100000000000001" customHeight="1" x14ac:dyDescent="0.2">
      <c r="B2266" s="38"/>
      <c r="C2266" s="27"/>
      <c r="D2266" s="28"/>
      <c r="E2266" s="25"/>
      <c r="F2266" s="25"/>
      <c r="G2266" s="37"/>
      <c r="H2266" s="80" t="str">
        <f t="shared" si="35"/>
        <v/>
      </c>
      <c r="N2266" s="1" t="e">
        <f>IF(AND(B2259=#REF!,C2259=#REF!),LOOKUP(9.99999999999999E+307,$N$1:N2265)+1,"")</f>
        <v>#REF!</v>
      </c>
      <c r="AH2266" s="3"/>
    </row>
    <row r="2267" spans="2:34" ht="20.100000000000001" customHeight="1" x14ac:dyDescent="0.2">
      <c r="B2267" s="38"/>
      <c r="C2267" s="27"/>
      <c r="D2267" s="28"/>
      <c r="E2267" s="25"/>
      <c r="F2267" s="25"/>
      <c r="G2267" s="37"/>
      <c r="H2267" s="80" t="str">
        <f t="shared" si="35"/>
        <v/>
      </c>
      <c r="N2267" s="1" t="e">
        <f>IF(AND(B2260=#REF!,C2260=#REF!),LOOKUP(9.99999999999999E+307,$N$1:N2266)+1,"")</f>
        <v>#REF!</v>
      </c>
      <c r="AH2267" s="3"/>
    </row>
    <row r="2268" spans="2:34" ht="20.100000000000001" customHeight="1" x14ac:dyDescent="0.2">
      <c r="B2268" s="38"/>
      <c r="C2268" s="27"/>
      <c r="D2268" s="28"/>
      <c r="E2268" s="25"/>
      <c r="F2268" s="25"/>
      <c r="G2268" s="37"/>
      <c r="H2268" s="80" t="str">
        <f t="shared" si="35"/>
        <v/>
      </c>
      <c r="N2268" s="1" t="e">
        <f>IF(AND(B2261=#REF!,C2261=#REF!),LOOKUP(9.99999999999999E+307,$N$1:N2267)+1,"")</f>
        <v>#REF!</v>
      </c>
      <c r="AH2268" s="3"/>
    </row>
    <row r="2269" spans="2:34" ht="20.100000000000001" customHeight="1" x14ac:dyDescent="0.2">
      <c r="B2269" s="38"/>
      <c r="C2269" s="27"/>
      <c r="D2269" s="28"/>
      <c r="E2269" s="25"/>
      <c r="F2269" s="25"/>
      <c r="G2269" s="37"/>
      <c r="H2269" s="80" t="str">
        <f t="shared" si="35"/>
        <v/>
      </c>
      <c r="N2269" s="1" t="e">
        <f>IF(AND(B2262=#REF!,C2262=#REF!),LOOKUP(9.99999999999999E+307,$N$1:N2268)+1,"")</f>
        <v>#REF!</v>
      </c>
      <c r="AH2269" s="3"/>
    </row>
    <row r="2270" spans="2:34" ht="20.100000000000001" customHeight="1" x14ac:dyDescent="0.2">
      <c r="B2270" s="38"/>
      <c r="C2270" s="27"/>
      <c r="D2270" s="28"/>
      <c r="E2270" s="25"/>
      <c r="F2270" s="25"/>
      <c r="G2270" s="37"/>
      <c r="H2270" s="80" t="str">
        <f t="shared" si="35"/>
        <v/>
      </c>
      <c r="N2270" s="1" t="e">
        <f>IF(AND(B2263=#REF!,C2263=#REF!),LOOKUP(9.99999999999999E+307,$N$1:N2269)+1,"")</f>
        <v>#REF!</v>
      </c>
      <c r="AH2270" s="3"/>
    </row>
    <row r="2271" spans="2:34" ht="20.100000000000001" customHeight="1" x14ac:dyDescent="0.2">
      <c r="B2271" s="38"/>
      <c r="C2271" s="27"/>
      <c r="D2271" s="28"/>
      <c r="E2271" s="25"/>
      <c r="F2271" s="25"/>
      <c r="G2271" s="37"/>
      <c r="H2271" s="80" t="str">
        <f t="shared" si="35"/>
        <v/>
      </c>
      <c r="N2271" s="1" t="e">
        <f>IF(AND(B2264=#REF!,C2264=#REF!),LOOKUP(9.99999999999999E+307,$N$1:N2270)+1,"")</f>
        <v>#REF!</v>
      </c>
      <c r="AH2271" s="3"/>
    </row>
    <row r="2272" spans="2:34" ht="20.100000000000001" customHeight="1" x14ac:dyDescent="0.2">
      <c r="B2272" s="38"/>
      <c r="C2272" s="27"/>
      <c r="D2272" s="28"/>
      <c r="E2272" s="25"/>
      <c r="F2272" s="25"/>
      <c r="G2272" s="37"/>
      <c r="H2272" s="80" t="str">
        <f t="shared" si="35"/>
        <v/>
      </c>
      <c r="N2272" s="1" t="e">
        <f>IF(AND(B2265=#REF!,C2265=#REF!),LOOKUP(9.99999999999999E+307,$N$1:N2271)+1,"")</f>
        <v>#REF!</v>
      </c>
      <c r="AH2272" s="3"/>
    </row>
    <row r="2273" spans="2:34" ht="20.100000000000001" customHeight="1" x14ac:dyDescent="0.2">
      <c r="B2273" s="38"/>
      <c r="C2273" s="27"/>
      <c r="D2273" s="28"/>
      <c r="E2273" s="25"/>
      <c r="F2273" s="25"/>
      <c r="G2273" s="37"/>
      <c r="H2273" s="80" t="str">
        <f t="shared" si="35"/>
        <v/>
      </c>
      <c r="N2273" s="1" t="e">
        <f>IF(AND(B2266=#REF!,C2266=#REF!),LOOKUP(9.99999999999999E+307,$N$1:N2272)+1,"")</f>
        <v>#REF!</v>
      </c>
      <c r="AH2273" s="3"/>
    </row>
    <row r="2274" spans="2:34" ht="20.100000000000001" customHeight="1" x14ac:dyDescent="0.2">
      <c r="B2274" s="38"/>
      <c r="C2274" s="27"/>
      <c r="D2274" s="28"/>
      <c r="E2274" s="25"/>
      <c r="F2274" s="25"/>
      <c r="G2274" s="37"/>
      <c r="H2274" s="80" t="str">
        <f t="shared" si="35"/>
        <v/>
      </c>
      <c r="N2274" s="1" t="e">
        <f>IF(AND(B2267=#REF!,C2267=#REF!),LOOKUP(9.99999999999999E+307,$N$1:N2273)+1,"")</f>
        <v>#REF!</v>
      </c>
      <c r="AH2274" s="3"/>
    </row>
    <row r="2275" spans="2:34" ht="20.100000000000001" customHeight="1" x14ac:dyDescent="0.2">
      <c r="B2275" s="38"/>
      <c r="C2275" s="27"/>
      <c r="D2275" s="28"/>
      <c r="E2275" s="25"/>
      <c r="F2275" s="25"/>
      <c r="G2275" s="37"/>
      <c r="H2275" s="80" t="str">
        <f t="shared" si="35"/>
        <v/>
      </c>
      <c r="N2275" s="1" t="e">
        <f>IF(AND(B2268=#REF!,C2268=#REF!),LOOKUP(9.99999999999999E+307,$N$1:N2274)+1,"")</f>
        <v>#REF!</v>
      </c>
      <c r="AH2275" s="3"/>
    </row>
    <row r="2276" spans="2:34" ht="20.100000000000001" customHeight="1" x14ac:dyDescent="0.2">
      <c r="B2276" s="38"/>
      <c r="C2276" s="27"/>
      <c r="D2276" s="28"/>
      <c r="E2276" s="25"/>
      <c r="F2276" s="25"/>
      <c r="G2276" s="37"/>
      <c r="H2276" s="80" t="str">
        <f t="shared" si="35"/>
        <v/>
      </c>
      <c r="N2276" s="1" t="e">
        <f>IF(AND(B2269=#REF!,C2269=#REF!),LOOKUP(9.99999999999999E+307,$N$1:N2275)+1,"")</f>
        <v>#REF!</v>
      </c>
      <c r="AH2276" s="3"/>
    </row>
    <row r="2277" spans="2:34" ht="20.100000000000001" customHeight="1" x14ac:dyDescent="0.2">
      <c r="B2277" s="38"/>
      <c r="C2277" s="27"/>
      <c r="D2277" s="28"/>
      <c r="E2277" s="25"/>
      <c r="F2277" s="25"/>
      <c r="G2277" s="37"/>
      <c r="H2277" s="80" t="str">
        <f t="shared" si="35"/>
        <v/>
      </c>
      <c r="N2277" s="1" t="e">
        <f>IF(AND(B2270=#REF!,C2270=#REF!),LOOKUP(9.99999999999999E+307,$N$1:N2276)+1,"")</f>
        <v>#REF!</v>
      </c>
      <c r="AH2277" s="3"/>
    </row>
    <row r="2278" spans="2:34" ht="20.100000000000001" customHeight="1" x14ac:dyDescent="0.2">
      <c r="B2278" s="38"/>
      <c r="C2278" s="27"/>
      <c r="D2278" s="28"/>
      <c r="E2278" s="25"/>
      <c r="F2278" s="25"/>
      <c r="G2278" s="37"/>
      <c r="H2278" s="80" t="str">
        <f t="shared" si="35"/>
        <v/>
      </c>
      <c r="N2278" s="1" t="e">
        <f>IF(AND(B2271=#REF!,C2271=#REF!),LOOKUP(9.99999999999999E+307,$N$1:N2277)+1,"")</f>
        <v>#REF!</v>
      </c>
      <c r="AH2278" s="3"/>
    </row>
    <row r="2279" spans="2:34" ht="20.100000000000001" customHeight="1" x14ac:dyDescent="0.2">
      <c r="B2279" s="38"/>
      <c r="C2279" s="27"/>
      <c r="D2279" s="28"/>
      <c r="E2279" s="25"/>
      <c r="F2279" s="25"/>
      <c r="G2279" s="37"/>
      <c r="H2279" s="80" t="str">
        <f t="shared" si="35"/>
        <v/>
      </c>
      <c r="N2279" s="1" t="e">
        <f>IF(AND(B2272=#REF!,C2272=#REF!),LOOKUP(9.99999999999999E+307,$N$1:N2278)+1,"")</f>
        <v>#REF!</v>
      </c>
      <c r="AH2279" s="3"/>
    </row>
    <row r="2280" spans="2:34" ht="20.100000000000001" customHeight="1" x14ac:dyDescent="0.2">
      <c r="B2280" s="38"/>
      <c r="C2280" s="27"/>
      <c r="D2280" s="28"/>
      <c r="E2280" s="25"/>
      <c r="F2280" s="25"/>
      <c r="G2280" s="37"/>
      <c r="H2280" s="80" t="str">
        <f t="shared" si="35"/>
        <v/>
      </c>
      <c r="N2280" s="1" t="e">
        <f>IF(AND(B2273=#REF!,C2273=#REF!),LOOKUP(9.99999999999999E+307,$N$1:N2279)+1,"")</f>
        <v>#REF!</v>
      </c>
      <c r="AH2280" s="3"/>
    </row>
    <row r="2281" spans="2:34" ht="20.100000000000001" customHeight="1" x14ac:dyDescent="0.2">
      <c r="B2281" s="38"/>
      <c r="C2281" s="27"/>
      <c r="D2281" s="28"/>
      <c r="E2281" s="25"/>
      <c r="F2281" s="25"/>
      <c r="G2281" s="37"/>
      <c r="H2281" s="80" t="str">
        <f t="shared" si="35"/>
        <v/>
      </c>
      <c r="N2281" s="1" t="e">
        <f>IF(AND(B2274=#REF!,C2274=#REF!),LOOKUP(9.99999999999999E+307,$N$1:N2280)+1,"")</f>
        <v>#REF!</v>
      </c>
      <c r="AH2281" s="3"/>
    </row>
    <row r="2282" spans="2:34" ht="20.100000000000001" customHeight="1" x14ac:dyDescent="0.2">
      <c r="B2282" s="38"/>
      <c r="C2282" s="27"/>
      <c r="D2282" s="28"/>
      <c r="E2282" s="25"/>
      <c r="F2282" s="25"/>
      <c r="G2282" s="37"/>
      <c r="H2282" s="80" t="str">
        <f t="shared" si="35"/>
        <v/>
      </c>
      <c r="N2282" s="1" t="e">
        <f>IF(AND(B2275=#REF!,C2275=#REF!),LOOKUP(9.99999999999999E+307,$N$1:N2281)+1,"")</f>
        <v>#REF!</v>
      </c>
      <c r="AH2282" s="3"/>
    </row>
    <row r="2283" spans="2:34" ht="20.100000000000001" customHeight="1" x14ac:dyDescent="0.2">
      <c r="B2283" s="38"/>
      <c r="C2283" s="27"/>
      <c r="D2283" s="28"/>
      <c r="E2283" s="25"/>
      <c r="F2283" s="25"/>
      <c r="G2283" s="37"/>
      <c r="H2283" s="80" t="str">
        <f t="shared" si="35"/>
        <v/>
      </c>
      <c r="N2283" s="1" t="e">
        <f>IF(AND(B2276=#REF!,C2276=#REF!),LOOKUP(9.99999999999999E+307,$N$1:N2282)+1,"")</f>
        <v>#REF!</v>
      </c>
      <c r="AH2283" s="3"/>
    </row>
    <row r="2284" spans="2:34" ht="20.100000000000001" customHeight="1" x14ac:dyDescent="0.2">
      <c r="B2284" s="38"/>
      <c r="C2284" s="27"/>
      <c r="D2284" s="28"/>
      <c r="E2284" s="25"/>
      <c r="F2284" s="25"/>
      <c r="G2284" s="37"/>
      <c r="H2284" s="80" t="str">
        <f t="shared" si="35"/>
        <v/>
      </c>
      <c r="N2284" s="1" t="e">
        <f>IF(AND(B2277=#REF!,C2277=#REF!),LOOKUP(9.99999999999999E+307,$N$1:N2283)+1,"")</f>
        <v>#REF!</v>
      </c>
      <c r="AH2284" s="3"/>
    </row>
    <row r="2285" spans="2:34" ht="20.100000000000001" customHeight="1" x14ac:dyDescent="0.2">
      <c r="B2285" s="38"/>
      <c r="C2285" s="27"/>
      <c r="D2285" s="28"/>
      <c r="E2285" s="25"/>
      <c r="F2285" s="25"/>
      <c r="G2285" s="37"/>
      <c r="H2285" s="80" t="str">
        <f t="shared" si="35"/>
        <v/>
      </c>
      <c r="N2285" s="1" t="e">
        <f>IF(AND(B2278=#REF!,C2278=#REF!),LOOKUP(9.99999999999999E+307,$N$1:N2284)+1,"")</f>
        <v>#REF!</v>
      </c>
      <c r="AH2285" s="3"/>
    </row>
    <row r="2286" spans="2:34" ht="20.100000000000001" customHeight="1" x14ac:dyDescent="0.2">
      <c r="B2286" s="38"/>
      <c r="C2286" s="27"/>
      <c r="D2286" s="28"/>
      <c r="E2286" s="25"/>
      <c r="F2286" s="25"/>
      <c r="G2286" s="37"/>
      <c r="H2286" s="80" t="str">
        <f t="shared" si="35"/>
        <v/>
      </c>
      <c r="N2286" s="1" t="e">
        <f>IF(AND(B2279=#REF!,C2279=#REF!),LOOKUP(9.99999999999999E+307,$N$1:N2285)+1,"")</f>
        <v>#REF!</v>
      </c>
      <c r="AH2286" s="3"/>
    </row>
    <row r="2287" spans="2:34" ht="20.100000000000001" customHeight="1" x14ac:dyDescent="0.2">
      <c r="B2287" s="38"/>
      <c r="C2287" s="27"/>
      <c r="D2287" s="28"/>
      <c r="E2287" s="25"/>
      <c r="F2287" s="25"/>
      <c r="G2287" s="37"/>
      <c r="H2287" s="80" t="str">
        <f t="shared" si="35"/>
        <v/>
      </c>
      <c r="N2287" s="1" t="e">
        <f>IF(AND(B2280=#REF!,C2280=#REF!),LOOKUP(9.99999999999999E+307,$N$1:N2286)+1,"")</f>
        <v>#REF!</v>
      </c>
      <c r="AH2287" s="3"/>
    </row>
    <row r="2288" spans="2:34" ht="20.100000000000001" customHeight="1" x14ac:dyDescent="0.2">
      <c r="B2288" s="38"/>
      <c r="C2288" s="27"/>
      <c r="D2288" s="28"/>
      <c r="E2288" s="25"/>
      <c r="F2288" s="25"/>
      <c r="G2288" s="37"/>
      <c r="H2288" s="80" t="str">
        <f t="shared" si="35"/>
        <v/>
      </c>
      <c r="N2288" s="1" t="e">
        <f>IF(AND(B2281=#REF!,C2281=#REF!),LOOKUP(9.99999999999999E+307,$N$1:N2287)+1,"")</f>
        <v>#REF!</v>
      </c>
      <c r="AH2288" s="3"/>
    </row>
    <row r="2289" spans="2:34" ht="20.100000000000001" customHeight="1" x14ac:dyDescent="0.2">
      <c r="B2289" s="38"/>
      <c r="C2289" s="27"/>
      <c r="D2289" s="28"/>
      <c r="E2289" s="25"/>
      <c r="F2289" s="25"/>
      <c r="G2289" s="37"/>
      <c r="H2289" s="80" t="str">
        <f t="shared" si="35"/>
        <v/>
      </c>
      <c r="N2289" s="1" t="e">
        <f>IF(AND(B2282=#REF!,C2282=#REF!),LOOKUP(9.99999999999999E+307,$N$1:N2288)+1,"")</f>
        <v>#REF!</v>
      </c>
      <c r="AH2289" s="3"/>
    </row>
    <row r="2290" spans="2:34" ht="20.100000000000001" customHeight="1" x14ac:dyDescent="0.2">
      <c r="B2290" s="38"/>
      <c r="C2290" s="27"/>
      <c r="D2290" s="28"/>
      <c r="E2290" s="25"/>
      <c r="F2290" s="25"/>
      <c r="G2290" s="37"/>
      <c r="H2290" s="80" t="str">
        <f t="shared" si="35"/>
        <v/>
      </c>
      <c r="N2290" s="1" t="e">
        <f>IF(AND(B2283=#REF!,C2283=#REF!),LOOKUP(9.99999999999999E+307,$N$1:N2289)+1,"")</f>
        <v>#REF!</v>
      </c>
      <c r="AH2290" s="3"/>
    </row>
    <row r="2291" spans="2:34" ht="20.100000000000001" customHeight="1" x14ac:dyDescent="0.2">
      <c r="B2291" s="38"/>
      <c r="C2291" s="27"/>
      <c r="D2291" s="28"/>
      <c r="E2291" s="25"/>
      <c r="F2291" s="25"/>
      <c r="G2291" s="37"/>
      <c r="H2291" s="80" t="str">
        <f t="shared" si="35"/>
        <v/>
      </c>
      <c r="N2291" s="1" t="e">
        <f>IF(AND(B2284=#REF!,C2284=#REF!),LOOKUP(9.99999999999999E+307,$N$1:N2290)+1,"")</f>
        <v>#REF!</v>
      </c>
      <c r="AH2291" s="3"/>
    </row>
    <row r="2292" spans="2:34" ht="20.100000000000001" customHeight="1" x14ac:dyDescent="0.2">
      <c r="B2292" s="38"/>
      <c r="C2292" s="27"/>
      <c r="D2292" s="28"/>
      <c r="E2292" s="25"/>
      <c r="F2292" s="25"/>
      <c r="G2292" s="37"/>
      <c r="H2292" s="80" t="str">
        <f t="shared" si="35"/>
        <v/>
      </c>
      <c r="N2292" s="1" t="e">
        <f>IF(AND(B2285=#REF!,C2285=#REF!),LOOKUP(9.99999999999999E+307,$N$1:N2291)+1,"")</f>
        <v>#REF!</v>
      </c>
      <c r="AH2292" s="3"/>
    </row>
    <row r="2293" spans="2:34" ht="20.100000000000001" customHeight="1" x14ac:dyDescent="0.2">
      <c r="B2293" s="38"/>
      <c r="C2293" s="27"/>
      <c r="D2293" s="28"/>
      <c r="E2293" s="25"/>
      <c r="F2293" s="25"/>
      <c r="G2293" s="37"/>
      <c r="H2293" s="80" t="str">
        <f t="shared" si="35"/>
        <v/>
      </c>
      <c r="N2293" s="1" t="e">
        <f>IF(AND(B2286=#REF!,C2286=#REF!),LOOKUP(9.99999999999999E+307,$N$1:N2292)+1,"")</f>
        <v>#REF!</v>
      </c>
      <c r="AH2293" s="3"/>
    </row>
    <row r="2294" spans="2:34" ht="20.100000000000001" customHeight="1" x14ac:dyDescent="0.2">
      <c r="B2294" s="38"/>
      <c r="C2294" s="27"/>
      <c r="D2294" s="28"/>
      <c r="E2294" s="25"/>
      <c r="F2294" s="25"/>
      <c r="G2294" s="37"/>
      <c r="H2294" s="80" t="str">
        <f t="shared" si="35"/>
        <v/>
      </c>
      <c r="N2294" s="1" t="e">
        <f>IF(AND(B2287=#REF!,C2287=#REF!),LOOKUP(9.99999999999999E+307,$N$1:N2293)+1,"")</f>
        <v>#REF!</v>
      </c>
      <c r="AH2294" s="3"/>
    </row>
    <row r="2295" spans="2:34" ht="20.100000000000001" customHeight="1" x14ac:dyDescent="0.2">
      <c r="B2295" s="38"/>
      <c r="C2295" s="27"/>
      <c r="D2295" s="28"/>
      <c r="E2295" s="25"/>
      <c r="F2295" s="25"/>
      <c r="G2295" s="37"/>
      <c r="H2295" s="80" t="str">
        <f t="shared" si="35"/>
        <v/>
      </c>
      <c r="N2295" s="1" t="e">
        <f>IF(AND(B2288=#REF!,C2288=#REF!),LOOKUP(9.99999999999999E+307,$N$1:N2294)+1,"")</f>
        <v>#REF!</v>
      </c>
      <c r="AH2295" s="3"/>
    </row>
    <row r="2296" spans="2:34" ht="20.100000000000001" customHeight="1" x14ac:dyDescent="0.2">
      <c r="B2296" s="38"/>
      <c r="C2296" s="27"/>
      <c r="D2296" s="28"/>
      <c r="E2296" s="25"/>
      <c r="F2296" s="25"/>
      <c r="G2296" s="37"/>
      <c r="H2296" s="80" t="str">
        <f t="shared" si="35"/>
        <v/>
      </c>
      <c r="N2296" s="1" t="e">
        <f>IF(AND(B2289=#REF!,C2289=#REF!),LOOKUP(9.99999999999999E+307,$N$1:N2295)+1,"")</f>
        <v>#REF!</v>
      </c>
      <c r="AH2296" s="3"/>
    </row>
    <row r="2297" spans="2:34" ht="20.100000000000001" customHeight="1" x14ac:dyDescent="0.2">
      <c r="B2297" s="38"/>
      <c r="C2297" s="27"/>
      <c r="D2297" s="28"/>
      <c r="E2297" s="25"/>
      <c r="F2297" s="25"/>
      <c r="G2297" s="37"/>
      <c r="H2297" s="80" t="str">
        <f t="shared" si="35"/>
        <v/>
      </c>
      <c r="N2297" s="1" t="e">
        <f>IF(AND(B2290=#REF!,C2290=#REF!),LOOKUP(9.99999999999999E+307,$N$1:N2296)+1,"")</f>
        <v>#REF!</v>
      </c>
      <c r="AH2297" s="3"/>
    </row>
    <row r="2298" spans="2:34" ht="20.100000000000001" customHeight="1" x14ac:dyDescent="0.2">
      <c r="B2298" s="38"/>
      <c r="C2298" s="27"/>
      <c r="D2298" s="28"/>
      <c r="E2298" s="25"/>
      <c r="F2298" s="25"/>
      <c r="G2298" s="37"/>
      <c r="H2298" s="80" t="str">
        <f t="shared" si="35"/>
        <v/>
      </c>
      <c r="N2298" s="1" t="e">
        <f>IF(AND(B2291=#REF!,C2291=#REF!),LOOKUP(9.99999999999999E+307,$N$1:N2297)+1,"")</f>
        <v>#REF!</v>
      </c>
      <c r="AH2298" s="3"/>
    </row>
    <row r="2299" spans="2:34" ht="20.100000000000001" customHeight="1" x14ac:dyDescent="0.2">
      <c r="B2299" s="38"/>
      <c r="C2299" s="27"/>
      <c r="D2299" s="28"/>
      <c r="E2299" s="25"/>
      <c r="F2299" s="25"/>
      <c r="G2299" s="37"/>
      <c r="H2299" s="80" t="str">
        <f t="shared" si="35"/>
        <v/>
      </c>
      <c r="N2299" s="1" t="e">
        <f>IF(AND(B2292=#REF!,C2292=#REF!),LOOKUP(9.99999999999999E+307,$N$1:N2298)+1,"")</f>
        <v>#REF!</v>
      </c>
      <c r="AH2299" s="3"/>
    </row>
    <row r="2300" spans="2:34" ht="20.100000000000001" customHeight="1" x14ac:dyDescent="0.2">
      <c r="B2300" s="38"/>
      <c r="C2300" s="27"/>
      <c r="D2300" s="28"/>
      <c r="E2300" s="25"/>
      <c r="F2300" s="25"/>
      <c r="G2300" s="37"/>
      <c r="H2300" s="80" t="str">
        <f t="shared" si="35"/>
        <v/>
      </c>
      <c r="N2300" s="1" t="e">
        <f>IF(AND(B2293=#REF!,C2293=#REF!),LOOKUP(9.99999999999999E+307,$N$1:N2299)+1,"")</f>
        <v>#REF!</v>
      </c>
      <c r="AH2300" s="3"/>
    </row>
    <row r="2301" spans="2:34" ht="20.100000000000001" customHeight="1" x14ac:dyDescent="0.2">
      <c r="B2301" s="38"/>
      <c r="C2301" s="27"/>
      <c r="D2301" s="28"/>
      <c r="E2301" s="25"/>
      <c r="F2301" s="25"/>
      <c r="G2301" s="37"/>
      <c r="H2301" s="80" t="str">
        <f t="shared" si="35"/>
        <v/>
      </c>
      <c r="N2301" s="1" t="e">
        <f>IF(AND(B2294=#REF!,C2294=#REF!),LOOKUP(9.99999999999999E+307,$N$1:N2300)+1,"")</f>
        <v>#REF!</v>
      </c>
      <c r="AH2301" s="3"/>
    </row>
    <row r="2302" spans="2:34" ht="20.100000000000001" customHeight="1" x14ac:dyDescent="0.2">
      <c r="B2302" s="38"/>
      <c r="C2302" s="27"/>
      <c r="D2302" s="28"/>
      <c r="E2302" s="25"/>
      <c r="F2302" s="25"/>
      <c r="G2302" s="37"/>
      <c r="H2302" s="80" t="str">
        <f t="shared" si="35"/>
        <v/>
      </c>
      <c r="N2302" s="1" t="e">
        <f>IF(AND(B2295=#REF!,C2295=#REF!),LOOKUP(9.99999999999999E+307,$N$1:N2301)+1,"")</f>
        <v>#REF!</v>
      </c>
      <c r="AH2302" s="3"/>
    </row>
    <row r="2303" spans="2:34" ht="20.100000000000001" customHeight="1" x14ac:dyDescent="0.2">
      <c r="B2303" s="38"/>
      <c r="C2303" s="27"/>
      <c r="D2303" s="28"/>
      <c r="E2303" s="25"/>
      <c r="F2303" s="25"/>
      <c r="G2303" s="37"/>
      <c r="H2303" s="80" t="str">
        <f t="shared" si="35"/>
        <v/>
      </c>
      <c r="N2303" s="1" t="e">
        <f>IF(AND(B2296=#REF!,C2296=#REF!),LOOKUP(9.99999999999999E+307,$N$1:N2302)+1,"")</f>
        <v>#REF!</v>
      </c>
      <c r="AH2303" s="3"/>
    </row>
    <row r="2304" spans="2:34" ht="20.100000000000001" customHeight="1" x14ac:dyDescent="0.2">
      <c r="B2304" s="38"/>
      <c r="C2304" s="27"/>
      <c r="D2304" s="28"/>
      <c r="E2304" s="25"/>
      <c r="F2304" s="25"/>
      <c r="G2304" s="37"/>
      <c r="H2304" s="80" t="str">
        <f t="shared" si="35"/>
        <v/>
      </c>
      <c r="N2304" s="1" t="e">
        <f>IF(AND(B2297=#REF!,C2297=#REF!),LOOKUP(9.99999999999999E+307,$N$1:N2303)+1,"")</f>
        <v>#REF!</v>
      </c>
      <c r="AH2304" s="3"/>
    </row>
    <row r="2305" spans="2:34" ht="20.100000000000001" customHeight="1" x14ac:dyDescent="0.2">
      <c r="B2305" s="38"/>
      <c r="C2305" s="27"/>
      <c r="D2305" s="28"/>
      <c r="E2305" s="25"/>
      <c r="F2305" s="25"/>
      <c r="G2305" s="37"/>
      <c r="H2305" s="80" t="str">
        <f t="shared" si="35"/>
        <v/>
      </c>
      <c r="N2305" s="1" t="e">
        <f>IF(AND(B2298=#REF!,C2298=#REF!),LOOKUP(9.99999999999999E+307,$N$1:N2304)+1,"")</f>
        <v>#REF!</v>
      </c>
      <c r="AH2305" s="3"/>
    </row>
    <row r="2306" spans="2:34" ht="20.100000000000001" customHeight="1" x14ac:dyDescent="0.2">
      <c r="B2306" s="38"/>
      <c r="C2306" s="27"/>
      <c r="D2306" s="28"/>
      <c r="E2306" s="25"/>
      <c r="F2306" s="25"/>
      <c r="G2306" s="37"/>
      <c r="H2306" s="80" t="str">
        <f t="shared" si="35"/>
        <v/>
      </c>
      <c r="N2306" s="1" t="e">
        <f>IF(AND(B2299=#REF!,C2299=#REF!),LOOKUP(9.99999999999999E+307,$N$1:N2305)+1,"")</f>
        <v>#REF!</v>
      </c>
      <c r="AH2306" s="3"/>
    </row>
    <row r="2307" spans="2:34" ht="20.100000000000001" customHeight="1" x14ac:dyDescent="0.2">
      <c r="B2307" s="38"/>
      <c r="C2307" s="27"/>
      <c r="D2307" s="28"/>
      <c r="E2307" s="25"/>
      <c r="F2307" s="25"/>
      <c r="G2307" s="37"/>
      <c r="H2307" s="80" t="str">
        <f t="shared" si="35"/>
        <v/>
      </c>
      <c r="N2307" s="1" t="e">
        <f>IF(AND(B2300=#REF!,C2300=#REF!),LOOKUP(9.99999999999999E+307,$N$1:N2306)+1,"")</f>
        <v>#REF!</v>
      </c>
      <c r="AH2307" s="3"/>
    </row>
    <row r="2308" spans="2:34" ht="20.100000000000001" customHeight="1" x14ac:dyDescent="0.2">
      <c r="B2308" s="38"/>
      <c r="C2308" s="27"/>
      <c r="D2308" s="28"/>
      <c r="E2308" s="25"/>
      <c r="F2308" s="25"/>
      <c r="G2308" s="37"/>
      <c r="H2308" s="80" t="str">
        <f t="shared" ref="H2308:H2371" si="36">IF(E2308="","",IF(E2308="เด็กชาย","M",IF(E2308="นาย","M","W")))</f>
        <v/>
      </c>
      <c r="N2308" s="1" t="e">
        <f>IF(AND(B2301=#REF!,C2301=#REF!),LOOKUP(9.99999999999999E+307,$N$1:N2307)+1,"")</f>
        <v>#REF!</v>
      </c>
      <c r="AH2308" s="3"/>
    </row>
    <row r="2309" spans="2:34" ht="20.100000000000001" customHeight="1" x14ac:dyDescent="0.2">
      <c r="B2309" s="38"/>
      <c r="C2309" s="27"/>
      <c r="D2309" s="28"/>
      <c r="E2309" s="25"/>
      <c r="F2309" s="25"/>
      <c r="G2309" s="37"/>
      <c r="H2309" s="80" t="str">
        <f t="shared" si="36"/>
        <v/>
      </c>
      <c r="N2309" s="1" t="e">
        <f>IF(AND(B2302=#REF!,C2302=#REF!),LOOKUP(9.99999999999999E+307,$N$1:N2308)+1,"")</f>
        <v>#REF!</v>
      </c>
      <c r="AH2309" s="3"/>
    </row>
    <row r="2310" spans="2:34" ht="20.100000000000001" customHeight="1" x14ac:dyDescent="0.2">
      <c r="B2310" s="38"/>
      <c r="C2310" s="27"/>
      <c r="D2310" s="28"/>
      <c r="E2310" s="25"/>
      <c r="F2310" s="25"/>
      <c r="G2310" s="37"/>
      <c r="H2310" s="80" t="str">
        <f t="shared" si="36"/>
        <v/>
      </c>
      <c r="N2310" s="1" t="e">
        <f>IF(AND(B2303=#REF!,C2303=#REF!),LOOKUP(9.99999999999999E+307,$N$1:N2309)+1,"")</f>
        <v>#REF!</v>
      </c>
      <c r="AH2310" s="3"/>
    </row>
    <row r="2311" spans="2:34" ht="20.100000000000001" customHeight="1" x14ac:dyDescent="0.2">
      <c r="B2311" s="38"/>
      <c r="C2311" s="27"/>
      <c r="D2311" s="28"/>
      <c r="E2311" s="25"/>
      <c r="F2311" s="25"/>
      <c r="G2311" s="37"/>
      <c r="H2311" s="80" t="str">
        <f t="shared" si="36"/>
        <v/>
      </c>
      <c r="N2311" s="1" t="e">
        <f>IF(AND(B2304=#REF!,C2304=#REF!),LOOKUP(9.99999999999999E+307,$N$1:N2310)+1,"")</f>
        <v>#REF!</v>
      </c>
      <c r="AH2311" s="3"/>
    </row>
    <row r="2312" spans="2:34" ht="20.100000000000001" customHeight="1" x14ac:dyDescent="0.2">
      <c r="B2312" s="38"/>
      <c r="C2312" s="27"/>
      <c r="D2312" s="28"/>
      <c r="E2312" s="25"/>
      <c r="F2312" s="25"/>
      <c r="G2312" s="37"/>
      <c r="H2312" s="80" t="str">
        <f t="shared" si="36"/>
        <v/>
      </c>
      <c r="N2312" s="1" t="e">
        <f>IF(AND(B2305=#REF!,C2305=#REF!),LOOKUP(9.99999999999999E+307,$N$1:N2311)+1,"")</f>
        <v>#REF!</v>
      </c>
      <c r="AH2312" s="3"/>
    </row>
    <row r="2313" spans="2:34" ht="20.100000000000001" customHeight="1" x14ac:dyDescent="0.2">
      <c r="B2313" s="38"/>
      <c r="C2313" s="27"/>
      <c r="D2313" s="28"/>
      <c r="E2313" s="25"/>
      <c r="F2313" s="25"/>
      <c r="G2313" s="37"/>
      <c r="H2313" s="80" t="str">
        <f t="shared" si="36"/>
        <v/>
      </c>
      <c r="N2313" s="1" t="e">
        <f>IF(AND(B2306=#REF!,C2306=#REF!),LOOKUP(9.99999999999999E+307,$N$1:N2312)+1,"")</f>
        <v>#REF!</v>
      </c>
      <c r="AH2313" s="3"/>
    </row>
    <row r="2314" spans="2:34" ht="20.100000000000001" customHeight="1" x14ac:dyDescent="0.2">
      <c r="B2314" s="38"/>
      <c r="C2314" s="27"/>
      <c r="D2314" s="28"/>
      <c r="E2314" s="25"/>
      <c r="F2314" s="25"/>
      <c r="G2314" s="37"/>
      <c r="H2314" s="80" t="str">
        <f t="shared" si="36"/>
        <v/>
      </c>
      <c r="N2314" s="1" t="e">
        <f>IF(AND(B2307=#REF!,C2307=#REF!),LOOKUP(9.99999999999999E+307,$N$1:N2313)+1,"")</f>
        <v>#REF!</v>
      </c>
      <c r="AH2314" s="3"/>
    </row>
    <row r="2315" spans="2:34" ht="20.100000000000001" customHeight="1" x14ac:dyDescent="0.2">
      <c r="B2315" s="38"/>
      <c r="C2315" s="27"/>
      <c r="D2315" s="28"/>
      <c r="E2315" s="25"/>
      <c r="F2315" s="25"/>
      <c r="G2315" s="37"/>
      <c r="H2315" s="80" t="str">
        <f t="shared" si="36"/>
        <v/>
      </c>
      <c r="N2315" s="1" t="e">
        <f>IF(AND(B2308=#REF!,C2308=#REF!),LOOKUP(9.99999999999999E+307,$N$1:N2314)+1,"")</f>
        <v>#REF!</v>
      </c>
      <c r="AH2315" s="3"/>
    </row>
    <row r="2316" spans="2:34" ht="20.100000000000001" customHeight="1" x14ac:dyDescent="0.2">
      <c r="B2316" s="38"/>
      <c r="C2316" s="27"/>
      <c r="D2316" s="28"/>
      <c r="E2316" s="25"/>
      <c r="F2316" s="25"/>
      <c r="G2316" s="37"/>
      <c r="H2316" s="80" t="str">
        <f t="shared" si="36"/>
        <v/>
      </c>
      <c r="N2316" s="1" t="e">
        <f>IF(AND(B2309=#REF!,C2309=#REF!),LOOKUP(9.99999999999999E+307,$N$1:N2315)+1,"")</f>
        <v>#REF!</v>
      </c>
      <c r="AH2316" s="3"/>
    </row>
    <row r="2317" spans="2:34" ht="20.100000000000001" customHeight="1" x14ac:dyDescent="0.2">
      <c r="B2317" s="38"/>
      <c r="C2317" s="27"/>
      <c r="D2317" s="28"/>
      <c r="E2317" s="25"/>
      <c r="F2317" s="25"/>
      <c r="G2317" s="37"/>
      <c r="H2317" s="80" t="str">
        <f t="shared" si="36"/>
        <v/>
      </c>
      <c r="N2317" s="1" t="e">
        <f>IF(AND(B2310=#REF!,C2310=#REF!),LOOKUP(9.99999999999999E+307,$N$1:N2316)+1,"")</f>
        <v>#REF!</v>
      </c>
      <c r="AH2317" s="3"/>
    </row>
    <row r="2318" spans="2:34" ht="20.100000000000001" customHeight="1" x14ac:dyDescent="0.2">
      <c r="B2318" s="38"/>
      <c r="C2318" s="27"/>
      <c r="D2318" s="28"/>
      <c r="E2318" s="25"/>
      <c r="F2318" s="25"/>
      <c r="G2318" s="37"/>
      <c r="H2318" s="80" t="str">
        <f t="shared" si="36"/>
        <v/>
      </c>
      <c r="N2318" s="1" t="e">
        <f>IF(AND(B2311=#REF!,C2311=#REF!),LOOKUP(9.99999999999999E+307,$N$1:N2317)+1,"")</f>
        <v>#REF!</v>
      </c>
      <c r="AH2318" s="3"/>
    </row>
    <row r="2319" spans="2:34" ht="20.100000000000001" customHeight="1" x14ac:dyDescent="0.2">
      <c r="B2319" s="38"/>
      <c r="C2319" s="27"/>
      <c r="D2319" s="28"/>
      <c r="E2319" s="25"/>
      <c r="F2319" s="25"/>
      <c r="G2319" s="37"/>
      <c r="H2319" s="80" t="str">
        <f t="shared" si="36"/>
        <v/>
      </c>
      <c r="N2319" s="1" t="e">
        <f>IF(AND(B2312=#REF!,C2312=#REF!),LOOKUP(9.99999999999999E+307,$N$1:N2318)+1,"")</f>
        <v>#REF!</v>
      </c>
      <c r="AH2319" s="3"/>
    </row>
    <row r="2320" spans="2:34" ht="20.100000000000001" customHeight="1" x14ac:dyDescent="0.2">
      <c r="B2320" s="38"/>
      <c r="C2320" s="27"/>
      <c r="D2320" s="28"/>
      <c r="E2320" s="25"/>
      <c r="F2320" s="25"/>
      <c r="G2320" s="37"/>
      <c r="H2320" s="80" t="str">
        <f t="shared" si="36"/>
        <v/>
      </c>
      <c r="N2320" s="1" t="e">
        <f>IF(AND(B2313=#REF!,C2313=#REF!),LOOKUP(9.99999999999999E+307,$N$1:N2319)+1,"")</f>
        <v>#REF!</v>
      </c>
      <c r="AH2320" s="3"/>
    </row>
    <row r="2321" spans="2:34" ht="20.100000000000001" customHeight="1" x14ac:dyDescent="0.2">
      <c r="B2321" s="38"/>
      <c r="C2321" s="27"/>
      <c r="D2321" s="28"/>
      <c r="E2321" s="25"/>
      <c r="F2321" s="25"/>
      <c r="G2321" s="37"/>
      <c r="H2321" s="80" t="str">
        <f t="shared" si="36"/>
        <v/>
      </c>
      <c r="N2321" s="1" t="e">
        <f>IF(AND(B2314=#REF!,C2314=#REF!),LOOKUP(9.99999999999999E+307,$N$1:N2320)+1,"")</f>
        <v>#REF!</v>
      </c>
      <c r="AH2321" s="3"/>
    </row>
    <row r="2322" spans="2:34" ht="20.100000000000001" customHeight="1" x14ac:dyDescent="0.2">
      <c r="B2322" s="38"/>
      <c r="C2322" s="27"/>
      <c r="D2322" s="28"/>
      <c r="E2322" s="25"/>
      <c r="F2322" s="25"/>
      <c r="G2322" s="37"/>
      <c r="H2322" s="80" t="str">
        <f t="shared" si="36"/>
        <v/>
      </c>
      <c r="N2322" s="1" t="e">
        <f>IF(AND(B2315=#REF!,C2315=#REF!),LOOKUP(9.99999999999999E+307,$N$1:N2321)+1,"")</f>
        <v>#REF!</v>
      </c>
      <c r="AH2322" s="3"/>
    </row>
    <row r="2323" spans="2:34" ht="20.100000000000001" customHeight="1" x14ac:dyDescent="0.2">
      <c r="B2323" s="38"/>
      <c r="C2323" s="27"/>
      <c r="D2323" s="28"/>
      <c r="E2323" s="25"/>
      <c r="F2323" s="25"/>
      <c r="G2323" s="37"/>
      <c r="H2323" s="80" t="str">
        <f t="shared" si="36"/>
        <v/>
      </c>
      <c r="N2323" s="1" t="e">
        <f>IF(AND(B2316=#REF!,C2316=#REF!),LOOKUP(9.99999999999999E+307,$N$1:N2322)+1,"")</f>
        <v>#REF!</v>
      </c>
      <c r="AH2323" s="3"/>
    </row>
    <row r="2324" spans="2:34" ht="20.100000000000001" customHeight="1" x14ac:dyDescent="0.2">
      <c r="B2324" s="38"/>
      <c r="C2324" s="27"/>
      <c r="D2324" s="28"/>
      <c r="E2324" s="25"/>
      <c r="F2324" s="25"/>
      <c r="G2324" s="37"/>
      <c r="H2324" s="80" t="str">
        <f t="shared" si="36"/>
        <v/>
      </c>
      <c r="N2324" s="1" t="e">
        <f>IF(AND(B2317=#REF!,C2317=#REF!),LOOKUP(9.99999999999999E+307,$N$1:N2323)+1,"")</f>
        <v>#REF!</v>
      </c>
      <c r="AH2324" s="3"/>
    </row>
    <row r="2325" spans="2:34" ht="20.100000000000001" customHeight="1" x14ac:dyDescent="0.2">
      <c r="B2325" s="38"/>
      <c r="C2325" s="27"/>
      <c r="D2325" s="28"/>
      <c r="E2325" s="25"/>
      <c r="F2325" s="25"/>
      <c r="G2325" s="37"/>
      <c r="H2325" s="80" t="str">
        <f t="shared" si="36"/>
        <v/>
      </c>
      <c r="N2325" s="1" t="e">
        <f>IF(AND(B2318=#REF!,C2318=#REF!),LOOKUP(9.99999999999999E+307,$N$1:N2324)+1,"")</f>
        <v>#REF!</v>
      </c>
      <c r="AH2325" s="3"/>
    </row>
    <row r="2326" spans="2:34" ht="20.100000000000001" customHeight="1" x14ac:dyDescent="0.2">
      <c r="B2326" s="38"/>
      <c r="C2326" s="27"/>
      <c r="D2326" s="28"/>
      <c r="E2326" s="25"/>
      <c r="F2326" s="25"/>
      <c r="G2326" s="37"/>
      <c r="H2326" s="80" t="str">
        <f t="shared" si="36"/>
        <v/>
      </c>
      <c r="N2326" s="1" t="e">
        <f>IF(AND(B2319=#REF!,C2319=#REF!),LOOKUP(9.99999999999999E+307,$N$1:N2325)+1,"")</f>
        <v>#REF!</v>
      </c>
      <c r="AH2326" s="3"/>
    </row>
    <row r="2327" spans="2:34" ht="20.100000000000001" customHeight="1" x14ac:dyDescent="0.2">
      <c r="B2327" s="38"/>
      <c r="C2327" s="27"/>
      <c r="D2327" s="28"/>
      <c r="E2327" s="25"/>
      <c r="F2327" s="25"/>
      <c r="G2327" s="37"/>
      <c r="H2327" s="80" t="str">
        <f t="shared" si="36"/>
        <v/>
      </c>
      <c r="N2327" s="1" t="e">
        <f>IF(AND(B2320=#REF!,C2320=#REF!),LOOKUP(9.99999999999999E+307,$N$1:N2326)+1,"")</f>
        <v>#REF!</v>
      </c>
      <c r="AH2327" s="3"/>
    </row>
    <row r="2328" spans="2:34" ht="20.100000000000001" customHeight="1" x14ac:dyDescent="0.2">
      <c r="B2328" s="38"/>
      <c r="C2328" s="27"/>
      <c r="D2328" s="28"/>
      <c r="E2328" s="25"/>
      <c r="F2328" s="25"/>
      <c r="G2328" s="37"/>
      <c r="H2328" s="80" t="str">
        <f t="shared" si="36"/>
        <v/>
      </c>
      <c r="N2328" s="1" t="e">
        <f>IF(AND(B2321=#REF!,C2321=#REF!),LOOKUP(9.99999999999999E+307,$N$1:N2327)+1,"")</f>
        <v>#REF!</v>
      </c>
      <c r="AH2328" s="3"/>
    </row>
    <row r="2329" spans="2:34" ht="20.100000000000001" customHeight="1" x14ac:dyDescent="0.2">
      <c r="B2329" s="38"/>
      <c r="C2329" s="27"/>
      <c r="D2329" s="28"/>
      <c r="E2329" s="25"/>
      <c r="F2329" s="25"/>
      <c r="G2329" s="37"/>
      <c r="H2329" s="80" t="str">
        <f t="shared" si="36"/>
        <v/>
      </c>
      <c r="N2329" s="1" t="e">
        <f>IF(AND(B2322=#REF!,C2322=#REF!),LOOKUP(9.99999999999999E+307,$N$1:N2328)+1,"")</f>
        <v>#REF!</v>
      </c>
      <c r="AH2329" s="3"/>
    </row>
    <row r="2330" spans="2:34" ht="20.100000000000001" customHeight="1" x14ac:dyDescent="0.2">
      <c r="B2330" s="38"/>
      <c r="C2330" s="27"/>
      <c r="D2330" s="28"/>
      <c r="E2330" s="25"/>
      <c r="F2330" s="25"/>
      <c r="G2330" s="37"/>
      <c r="H2330" s="80" t="str">
        <f t="shared" si="36"/>
        <v/>
      </c>
      <c r="N2330" s="1" t="e">
        <f>IF(AND(B2323=#REF!,C2323=#REF!),LOOKUP(9.99999999999999E+307,$N$1:N2329)+1,"")</f>
        <v>#REF!</v>
      </c>
      <c r="AH2330" s="3"/>
    </row>
    <row r="2331" spans="2:34" ht="20.100000000000001" customHeight="1" x14ac:dyDescent="0.2">
      <c r="B2331" s="38"/>
      <c r="C2331" s="27"/>
      <c r="D2331" s="28"/>
      <c r="E2331" s="25"/>
      <c r="F2331" s="25"/>
      <c r="G2331" s="37"/>
      <c r="H2331" s="80" t="str">
        <f t="shared" si="36"/>
        <v/>
      </c>
      <c r="N2331" s="1" t="e">
        <f>IF(AND(B2324=#REF!,C2324=#REF!),LOOKUP(9.99999999999999E+307,$N$1:N2330)+1,"")</f>
        <v>#REF!</v>
      </c>
      <c r="AH2331" s="3"/>
    </row>
    <row r="2332" spans="2:34" ht="20.100000000000001" customHeight="1" x14ac:dyDescent="0.2">
      <c r="B2332" s="38"/>
      <c r="C2332" s="27"/>
      <c r="D2332" s="28"/>
      <c r="E2332" s="25"/>
      <c r="F2332" s="25"/>
      <c r="G2332" s="37"/>
      <c r="H2332" s="80" t="str">
        <f t="shared" si="36"/>
        <v/>
      </c>
      <c r="N2332" s="1" t="e">
        <f>IF(AND(B2325=#REF!,C2325=#REF!),LOOKUP(9.99999999999999E+307,$N$1:N2331)+1,"")</f>
        <v>#REF!</v>
      </c>
      <c r="AH2332" s="3"/>
    </row>
    <row r="2333" spans="2:34" ht="20.100000000000001" customHeight="1" x14ac:dyDescent="0.2">
      <c r="B2333" s="38"/>
      <c r="C2333" s="27"/>
      <c r="D2333" s="28"/>
      <c r="E2333" s="25"/>
      <c r="F2333" s="25"/>
      <c r="G2333" s="37"/>
      <c r="H2333" s="80" t="str">
        <f t="shared" si="36"/>
        <v/>
      </c>
      <c r="N2333" s="1" t="e">
        <f>IF(AND(B2326=#REF!,C2326=#REF!),LOOKUP(9.99999999999999E+307,$N$1:N2332)+1,"")</f>
        <v>#REF!</v>
      </c>
      <c r="AH2333" s="3"/>
    </row>
    <row r="2334" spans="2:34" ht="20.100000000000001" customHeight="1" x14ac:dyDescent="0.2">
      <c r="B2334" s="38"/>
      <c r="C2334" s="27"/>
      <c r="D2334" s="28"/>
      <c r="E2334" s="25"/>
      <c r="F2334" s="25"/>
      <c r="G2334" s="37"/>
      <c r="H2334" s="80" t="str">
        <f t="shared" si="36"/>
        <v/>
      </c>
      <c r="N2334" s="1" t="e">
        <f>IF(AND(B2327=#REF!,C2327=#REF!),LOOKUP(9.99999999999999E+307,$N$1:N2333)+1,"")</f>
        <v>#REF!</v>
      </c>
      <c r="AH2334" s="3"/>
    </row>
    <row r="2335" spans="2:34" ht="20.100000000000001" customHeight="1" x14ac:dyDescent="0.2">
      <c r="B2335" s="38"/>
      <c r="C2335" s="27"/>
      <c r="D2335" s="28"/>
      <c r="E2335" s="25"/>
      <c r="F2335" s="25"/>
      <c r="G2335" s="37"/>
      <c r="H2335" s="80" t="str">
        <f t="shared" si="36"/>
        <v/>
      </c>
      <c r="N2335" s="1" t="e">
        <f>IF(AND(B2328=#REF!,C2328=#REF!),LOOKUP(9.99999999999999E+307,$N$1:N2334)+1,"")</f>
        <v>#REF!</v>
      </c>
      <c r="AH2335" s="3"/>
    </row>
    <row r="2336" spans="2:34" ht="20.100000000000001" customHeight="1" x14ac:dyDescent="0.2">
      <c r="B2336" s="38"/>
      <c r="C2336" s="27"/>
      <c r="D2336" s="28"/>
      <c r="E2336" s="25"/>
      <c r="F2336" s="25"/>
      <c r="G2336" s="37"/>
      <c r="H2336" s="80" t="str">
        <f t="shared" si="36"/>
        <v/>
      </c>
      <c r="N2336" s="1" t="e">
        <f>IF(AND(B2329=#REF!,C2329=#REF!),LOOKUP(9.99999999999999E+307,$N$1:N2335)+1,"")</f>
        <v>#REF!</v>
      </c>
      <c r="AH2336" s="3"/>
    </row>
    <row r="2337" spans="2:34" ht="20.100000000000001" customHeight="1" x14ac:dyDescent="0.2">
      <c r="B2337" s="38"/>
      <c r="C2337" s="27"/>
      <c r="D2337" s="28"/>
      <c r="E2337" s="25"/>
      <c r="F2337" s="25"/>
      <c r="G2337" s="37"/>
      <c r="H2337" s="80" t="str">
        <f t="shared" si="36"/>
        <v/>
      </c>
      <c r="N2337" s="1" t="e">
        <f>IF(AND(B2330=#REF!,C2330=#REF!),LOOKUP(9.99999999999999E+307,$N$1:N2336)+1,"")</f>
        <v>#REF!</v>
      </c>
      <c r="AH2337" s="3"/>
    </row>
    <row r="2338" spans="2:34" ht="20.100000000000001" customHeight="1" x14ac:dyDescent="0.2">
      <c r="B2338" s="38"/>
      <c r="C2338" s="27"/>
      <c r="D2338" s="28"/>
      <c r="E2338" s="25"/>
      <c r="F2338" s="25"/>
      <c r="G2338" s="37"/>
      <c r="H2338" s="80" t="str">
        <f t="shared" si="36"/>
        <v/>
      </c>
      <c r="N2338" s="1" t="e">
        <f>IF(AND(B2331=#REF!,C2331=#REF!),LOOKUP(9.99999999999999E+307,$N$1:N2337)+1,"")</f>
        <v>#REF!</v>
      </c>
      <c r="AH2338" s="3"/>
    </row>
    <row r="2339" spans="2:34" ht="20.100000000000001" customHeight="1" x14ac:dyDescent="0.2">
      <c r="B2339" s="38"/>
      <c r="C2339" s="27"/>
      <c r="D2339" s="28"/>
      <c r="E2339" s="25"/>
      <c r="F2339" s="25"/>
      <c r="G2339" s="37"/>
      <c r="H2339" s="80" t="str">
        <f t="shared" si="36"/>
        <v/>
      </c>
      <c r="N2339" s="1" t="e">
        <f>IF(AND(B2332=#REF!,C2332=#REF!),LOOKUP(9.99999999999999E+307,$N$1:N2338)+1,"")</f>
        <v>#REF!</v>
      </c>
      <c r="AH2339" s="3"/>
    </row>
    <row r="2340" spans="2:34" ht="20.100000000000001" customHeight="1" x14ac:dyDescent="0.2">
      <c r="B2340" s="38"/>
      <c r="C2340" s="27"/>
      <c r="D2340" s="28"/>
      <c r="E2340" s="25"/>
      <c r="F2340" s="25"/>
      <c r="G2340" s="37"/>
      <c r="H2340" s="80" t="str">
        <f t="shared" si="36"/>
        <v/>
      </c>
      <c r="N2340" s="1" t="e">
        <f>IF(AND(B2333=#REF!,C2333=#REF!),LOOKUP(9.99999999999999E+307,$N$1:N2339)+1,"")</f>
        <v>#REF!</v>
      </c>
      <c r="AH2340" s="3"/>
    </row>
    <row r="2341" spans="2:34" ht="20.100000000000001" customHeight="1" x14ac:dyDescent="0.2">
      <c r="B2341" s="38"/>
      <c r="C2341" s="27"/>
      <c r="D2341" s="28"/>
      <c r="E2341" s="25"/>
      <c r="F2341" s="25"/>
      <c r="G2341" s="37"/>
      <c r="H2341" s="80" t="str">
        <f t="shared" si="36"/>
        <v/>
      </c>
      <c r="N2341" s="1" t="e">
        <f>IF(AND(B2334=#REF!,C2334=#REF!),LOOKUP(9.99999999999999E+307,$N$1:N2340)+1,"")</f>
        <v>#REF!</v>
      </c>
      <c r="AH2341" s="3"/>
    </row>
    <row r="2342" spans="2:34" ht="20.100000000000001" customHeight="1" x14ac:dyDescent="0.2">
      <c r="B2342" s="38"/>
      <c r="C2342" s="27"/>
      <c r="D2342" s="28"/>
      <c r="E2342" s="25"/>
      <c r="F2342" s="25"/>
      <c r="G2342" s="37"/>
      <c r="H2342" s="80" t="str">
        <f t="shared" si="36"/>
        <v/>
      </c>
      <c r="N2342" s="1" t="e">
        <f>IF(AND(B2335=#REF!,C2335=#REF!),LOOKUP(9.99999999999999E+307,$N$1:N2341)+1,"")</f>
        <v>#REF!</v>
      </c>
      <c r="AH2342" s="3"/>
    </row>
    <row r="2343" spans="2:34" ht="20.100000000000001" customHeight="1" x14ac:dyDescent="0.2">
      <c r="B2343" s="38"/>
      <c r="C2343" s="27"/>
      <c r="D2343" s="28"/>
      <c r="E2343" s="25"/>
      <c r="F2343" s="25"/>
      <c r="G2343" s="37"/>
      <c r="H2343" s="80" t="str">
        <f t="shared" si="36"/>
        <v/>
      </c>
      <c r="N2343" s="1" t="e">
        <f>IF(AND(B2336=#REF!,C2336=#REF!),LOOKUP(9.99999999999999E+307,$N$1:N2342)+1,"")</f>
        <v>#REF!</v>
      </c>
      <c r="AH2343" s="3"/>
    </row>
    <row r="2344" spans="2:34" ht="20.100000000000001" customHeight="1" x14ac:dyDescent="0.2">
      <c r="B2344" s="38"/>
      <c r="C2344" s="27"/>
      <c r="D2344" s="28"/>
      <c r="E2344" s="25"/>
      <c r="F2344" s="25"/>
      <c r="G2344" s="37"/>
      <c r="H2344" s="80" t="str">
        <f t="shared" si="36"/>
        <v/>
      </c>
      <c r="N2344" s="1" t="e">
        <f>IF(AND(B2337=#REF!,C2337=#REF!),LOOKUP(9.99999999999999E+307,$N$1:N2343)+1,"")</f>
        <v>#REF!</v>
      </c>
      <c r="AH2344" s="3"/>
    </row>
    <row r="2345" spans="2:34" ht="20.100000000000001" customHeight="1" x14ac:dyDescent="0.2">
      <c r="B2345" s="38"/>
      <c r="C2345" s="27"/>
      <c r="D2345" s="28"/>
      <c r="E2345" s="25"/>
      <c r="F2345" s="25"/>
      <c r="G2345" s="37"/>
      <c r="H2345" s="80" t="str">
        <f t="shared" si="36"/>
        <v/>
      </c>
      <c r="N2345" s="1" t="e">
        <f>IF(AND(B2338=#REF!,C2338=#REF!),LOOKUP(9.99999999999999E+307,$N$1:N2344)+1,"")</f>
        <v>#REF!</v>
      </c>
      <c r="AH2345" s="3"/>
    </row>
    <row r="2346" spans="2:34" ht="20.100000000000001" customHeight="1" x14ac:dyDescent="0.2">
      <c r="B2346" s="38"/>
      <c r="C2346" s="27"/>
      <c r="D2346" s="28"/>
      <c r="E2346" s="25"/>
      <c r="F2346" s="25"/>
      <c r="G2346" s="37"/>
      <c r="H2346" s="80" t="str">
        <f t="shared" si="36"/>
        <v/>
      </c>
      <c r="N2346" s="1" t="e">
        <f>IF(AND(B2339=#REF!,C2339=#REF!),LOOKUP(9.99999999999999E+307,$N$1:N2345)+1,"")</f>
        <v>#REF!</v>
      </c>
      <c r="AH2346" s="3"/>
    </row>
    <row r="2347" spans="2:34" ht="20.100000000000001" customHeight="1" x14ac:dyDescent="0.2">
      <c r="B2347" s="38"/>
      <c r="C2347" s="27"/>
      <c r="D2347" s="28"/>
      <c r="E2347" s="25"/>
      <c r="F2347" s="25"/>
      <c r="G2347" s="37"/>
      <c r="H2347" s="80" t="str">
        <f t="shared" si="36"/>
        <v/>
      </c>
      <c r="N2347" s="1" t="e">
        <f>IF(AND(B2340=#REF!,C2340=#REF!),LOOKUP(9.99999999999999E+307,$N$1:N2346)+1,"")</f>
        <v>#REF!</v>
      </c>
      <c r="AH2347" s="3"/>
    </row>
    <row r="2348" spans="2:34" ht="20.100000000000001" customHeight="1" x14ac:dyDescent="0.2">
      <c r="B2348" s="38"/>
      <c r="C2348" s="27"/>
      <c r="D2348" s="28"/>
      <c r="E2348" s="25"/>
      <c r="F2348" s="25"/>
      <c r="G2348" s="37"/>
      <c r="H2348" s="80" t="str">
        <f t="shared" si="36"/>
        <v/>
      </c>
      <c r="N2348" s="1" t="e">
        <f>IF(AND(B2341=#REF!,C2341=#REF!),LOOKUP(9.99999999999999E+307,$N$1:N2347)+1,"")</f>
        <v>#REF!</v>
      </c>
      <c r="AH2348" s="3"/>
    </row>
    <row r="2349" spans="2:34" ht="20.100000000000001" customHeight="1" x14ac:dyDescent="0.2">
      <c r="B2349" s="38"/>
      <c r="C2349" s="27"/>
      <c r="D2349" s="28"/>
      <c r="E2349" s="25"/>
      <c r="F2349" s="25"/>
      <c r="G2349" s="37"/>
      <c r="H2349" s="80" t="str">
        <f t="shared" si="36"/>
        <v/>
      </c>
      <c r="N2349" s="1" t="e">
        <f>IF(AND(B2342=#REF!,C2342=#REF!),LOOKUP(9.99999999999999E+307,$N$1:N2348)+1,"")</f>
        <v>#REF!</v>
      </c>
      <c r="AH2349" s="3"/>
    </row>
    <row r="2350" spans="2:34" ht="20.100000000000001" customHeight="1" x14ac:dyDescent="0.2">
      <c r="B2350" s="38"/>
      <c r="C2350" s="27"/>
      <c r="D2350" s="28"/>
      <c r="E2350" s="25"/>
      <c r="F2350" s="25"/>
      <c r="G2350" s="37"/>
      <c r="H2350" s="80" t="str">
        <f t="shared" si="36"/>
        <v/>
      </c>
      <c r="N2350" s="1" t="e">
        <f>IF(AND(B2343=#REF!,C2343=#REF!),LOOKUP(9.99999999999999E+307,$N$1:N2349)+1,"")</f>
        <v>#REF!</v>
      </c>
      <c r="AH2350" s="3"/>
    </row>
    <row r="2351" spans="2:34" ht="20.100000000000001" customHeight="1" x14ac:dyDescent="0.2">
      <c r="B2351" s="38"/>
      <c r="C2351" s="27"/>
      <c r="D2351" s="28"/>
      <c r="E2351" s="25"/>
      <c r="F2351" s="25"/>
      <c r="G2351" s="37"/>
      <c r="H2351" s="80" t="str">
        <f t="shared" si="36"/>
        <v/>
      </c>
      <c r="N2351" s="1" t="e">
        <f>IF(AND(B2344=#REF!,C2344=#REF!),LOOKUP(9.99999999999999E+307,$N$1:N2350)+1,"")</f>
        <v>#REF!</v>
      </c>
      <c r="AH2351" s="3"/>
    </row>
    <row r="2352" spans="2:34" ht="20.100000000000001" customHeight="1" x14ac:dyDescent="0.2">
      <c r="B2352" s="38"/>
      <c r="C2352" s="27"/>
      <c r="D2352" s="28"/>
      <c r="E2352" s="25"/>
      <c r="F2352" s="25"/>
      <c r="G2352" s="37"/>
      <c r="H2352" s="80" t="str">
        <f t="shared" si="36"/>
        <v/>
      </c>
      <c r="N2352" s="1" t="e">
        <f>IF(AND(B2345=#REF!,C2345=#REF!),LOOKUP(9.99999999999999E+307,$N$1:N2351)+1,"")</f>
        <v>#REF!</v>
      </c>
      <c r="AH2352" s="3"/>
    </row>
    <row r="2353" spans="2:34" ht="20.100000000000001" customHeight="1" x14ac:dyDescent="0.2">
      <c r="B2353" s="38"/>
      <c r="C2353" s="27"/>
      <c r="D2353" s="28"/>
      <c r="E2353" s="25"/>
      <c r="F2353" s="25"/>
      <c r="G2353" s="37"/>
      <c r="H2353" s="80" t="str">
        <f t="shared" si="36"/>
        <v/>
      </c>
      <c r="N2353" s="1" t="e">
        <f>IF(AND(B2346=#REF!,C2346=#REF!),LOOKUP(9.99999999999999E+307,$N$1:N2352)+1,"")</f>
        <v>#REF!</v>
      </c>
      <c r="AH2353" s="3"/>
    </row>
    <row r="2354" spans="2:34" ht="20.100000000000001" customHeight="1" x14ac:dyDescent="0.2">
      <c r="B2354" s="38"/>
      <c r="C2354" s="27"/>
      <c r="D2354" s="28"/>
      <c r="E2354" s="25"/>
      <c r="F2354" s="25"/>
      <c r="G2354" s="37"/>
      <c r="H2354" s="80" t="str">
        <f t="shared" si="36"/>
        <v/>
      </c>
      <c r="N2354" s="1" t="e">
        <f>IF(AND(B2347=#REF!,C2347=#REF!),LOOKUP(9.99999999999999E+307,$N$1:N2353)+1,"")</f>
        <v>#REF!</v>
      </c>
      <c r="AH2354" s="3"/>
    </row>
    <row r="2355" spans="2:34" ht="20.100000000000001" customHeight="1" x14ac:dyDescent="0.2">
      <c r="B2355" s="38"/>
      <c r="C2355" s="27"/>
      <c r="D2355" s="28"/>
      <c r="E2355" s="25"/>
      <c r="F2355" s="25"/>
      <c r="G2355" s="37"/>
      <c r="H2355" s="80" t="str">
        <f t="shared" si="36"/>
        <v/>
      </c>
      <c r="N2355" s="1" t="e">
        <f>IF(AND(B2348=#REF!,C2348=#REF!),LOOKUP(9.99999999999999E+307,$N$1:N2354)+1,"")</f>
        <v>#REF!</v>
      </c>
      <c r="AH2355" s="3"/>
    </row>
    <row r="2356" spans="2:34" ht="20.100000000000001" customHeight="1" x14ac:dyDescent="0.2">
      <c r="B2356" s="38"/>
      <c r="C2356" s="27"/>
      <c r="D2356" s="28"/>
      <c r="E2356" s="25"/>
      <c r="F2356" s="25"/>
      <c r="G2356" s="37"/>
      <c r="H2356" s="80" t="str">
        <f t="shared" si="36"/>
        <v/>
      </c>
      <c r="N2356" s="1" t="e">
        <f>IF(AND(B2349=#REF!,C2349=#REF!),LOOKUP(9.99999999999999E+307,$N$1:N2355)+1,"")</f>
        <v>#REF!</v>
      </c>
      <c r="AH2356" s="3"/>
    </row>
    <row r="2357" spans="2:34" ht="20.100000000000001" customHeight="1" x14ac:dyDescent="0.2">
      <c r="B2357" s="38"/>
      <c r="C2357" s="27"/>
      <c r="D2357" s="28"/>
      <c r="E2357" s="25"/>
      <c r="F2357" s="25"/>
      <c r="G2357" s="37"/>
      <c r="H2357" s="80" t="str">
        <f t="shared" si="36"/>
        <v/>
      </c>
      <c r="N2357" s="1" t="e">
        <f>IF(AND(B2350=#REF!,C2350=#REF!),LOOKUP(9.99999999999999E+307,$N$1:N2356)+1,"")</f>
        <v>#REF!</v>
      </c>
      <c r="AH2357" s="3"/>
    </row>
    <row r="2358" spans="2:34" ht="20.100000000000001" customHeight="1" x14ac:dyDescent="0.2">
      <c r="B2358" s="38"/>
      <c r="C2358" s="27"/>
      <c r="D2358" s="28"/>
      <c r="E2358" s="25"/>
      <c r="F2358" s="25"/>
      <c r="G2358" s="37"/>
      <c r="H2358" s="80" t="str">
        <f t="shared" si="36"/>
        <v/>
      </c>
      <c r="N2358" s="1" t="e">
        <f>IF(AND(B2351=#REF!,C2351=#REF!),LOOKUP(9.99999999999999E+307,$N$1:N2357)+1,"")</f>
        <v>#REF!</v>
      </c>
      <c r="AH2358" s="3"/>
    </row>
    <row r="2359" spans="2:34" ht="20.100000000000001" customHeight="1" x14ac:dyDescent="0.2">
      <c r="B2359" s="38"/>
      <c r="C2359" s="27"/>
      <c r="D2359" s="28"/>
      <c r="E2359" s="25"/>
      <c r="F2359" s="25"/>
      <c r="G2359" s="37"/>
      <c r="H2359" s="80" t="str">
        <f t="shared" si="36"/>
        <v/>
      </c>
      <c r="N2359" s="1" t="e">
        <f>IF(AND(B2352=#REF!,C2352=#REF!),LOOKUP(9.99999999999999E+307,$N$1:N2358)+1,"")</f>
        <v>#REF!</v>
      </c>
      <c r="AH2359" s="3"/>
    </row>
    <row r="2360" spans="2:34" ht="20.100000000000001" customHeight="1" x14ac:dyDescent="0.2">
      <c r="B2360" s="38"/>
      <c r="C2360" s="27"/>
      <c r="D2360" s="28"/>
      <c r="E2360" s="25"/>
      <c r="F2360" s="25"/>
      <c r="G2360" s="37"/>
      <c r="H2360" s="80" t="str">
        <f t="shared" si="36"/>
        <v/>
      </c>
      <c r="N2360" s="1" t="e">
        <f>IF(AND(B2353=#REF!,C2353=#REF!),LOOKUP(9.99999999999999E+307,$N$1:N2359)+1,"")</f>
        <v>#REF!</v>
      </c>
      <c r="AH2360" s="3"/>
    </row>
    <row r="2361" spans="2:34" ht="20.100000000000001" customHeight="1" x14ac:dyDescent="0.2">
      <c r="B2361" s="38"/>
      <c r="C2361" s="27"/>
      <c r="D2361" s="28"/>
      <c r="E2361" s="25"/>
      <c r="F2361" s="25"/>
      <c r="G2361" s="37"/>
      <c r="H2361" s="80" t="str">
        <f t="shared" si="36"/>
        <v/>
      </c>
      <c r="N2361" s="1" t="e">
        <f>IF(AND(B2354=#REF!,C2354=#REF!),LOOKUP(9.99999999999999E+307,$N$1:N2360)+1,"")</f>
        <v>#REF!</v>
      </c>
      <c r="AH2361" s="3"/>
    </row>
    <row r="2362" spans="2:34" ht="20.100000000000001" customHeight="1" x14ac:dyDescent="0.2">
      <c r="B2362" s="38"/>
      <c r="C2362" s="27"/>
      <c r="D2362" s="28"/>
      <c r="E2362" s="25"/>
      <c r="F2362" s="25"/>
      <c r="G2362" s="37"/>
      <c r="H2362" s="80" t="str">
        <f t="shared" si="36"/>
        <v/>
      </c>
      <c r="N2362" s="1" t="e">
        <f>IF(AND(B2355=#REF!,C2355=#REF!),LOOKUP(9.99999999999999E+307,$N$1:N2361)+1,"")</f>
        <v>#REF!</v>
      </c>
      <c r="AH2362" s="3"/>
    </row>
    <row r="2363" spans="2:34" ht="20.100000000000001" customHeight="1" x14ac:dyDescent="0.2">
      <c r="B2363" s="38"/>
      <c r="C2363" s="27"/>
      <c r="D2363" s="28"/>
      <c r="E2363" s="25"/>
      <c r="F2363" s="25"/>
      <c r="G2363" s="37"/>
      <c r="H2363" s="80" t="str">
        <f t="shared" si="36"/>
        <v/>
      </c>
      <c r="N2363" s="1" t="e">
        <f>IF(AND(B2356=#REF!,C2356=#REF!),LOOKUP(9.99999999999999E+307,$N$1:N2362)+1,"")</f>
        <v>#REF!</v>
      </c>
      <c r="AH2363" s="3"/>
    </row>
    <row r="2364" spans="2:34" ht="20.100000000000001" customHeight="1" x14ac:dyDescent="0.2">
      <c r="B2364" s="38"/>
      <c r="C2364" s="27"/>
      <c r="D2364" s="28"/>
      <c r="E2364" s="25"/>
      <c r="F2364" s="25"/>
      <c r="G2364" s="37"/>
      <c r="H2364" s="80" t="str">
        <f t="shared" si="36"/>
        <v/>
      </c>
      <c r="N2364" s="1" t="e">
        <f>IF(AND(B2357=#REF!,C2357=#REF!),LOOKUP(9.99999999999999E+307,$N$1:N2363)+1,"")</f>
        <v>#REF!</v>
      </c>
      <c r="AH2364" s="3"/>
    </row>
    <row r="2365" spans="2:34" ht="20.100000000000001" customHeight="1" x14ac:dyDescent="0.2">
      <c r="B2365" s="38"/>
      <c r="C2365" s="27"/>
      <c r="D2365" s="28"/>
      <c r="E2365" s="25"/>
      <c r="F2365" s="25"/>
      <c r="G2365" s="37"/>
      <c r="H2365" s="80" t="str">
        <f t="shared" si="36"/>
        <v/>
      </c>
      <c r="N2365" s="1" t="e">
        <f>IF(AND(B2358=#REF!,C2358=#REF!),LOOKUP(9.99999999999999E+307,$N$1:N2364)+1,"")</f>
        <v>#REF!</v>
      </c>
      <c r="AH2365" s="3"/>
    </row>
    <row r="2366" spans="2:34" ht="20.100000000000001" customHeight="1" x14ac:dyDescent="0.2">
      <c r="B2366" s="38"/>
      <c r="C2366" s="27"/>
      <c r="D2366" s="28"/>
      <c r="E2366" s="25"/>
      <c r="F2366" s="25"/>
      <c r="G2366" s="37"/>
      <c r="H2366" s="80" t="str">
        <f t="shared" si="36"/>
        <v/>
      </c>
      <c r="N2366" s="1" t="e">
        <f>IF(AND(B2359=#REF!,C2359=#REF!),LOOKUP(9.99999999999999E+307,$N$1:N2365)+1,"")</f>
        <v>#REF!</v>
      </c>
      <c r="AH2366" s="3"/>
    </row>
    <row r="2367" spans="2:34" ht="20.100000000000001" customHeight="1" x14ac:dyDescent="0.2">
      <c r="B2367" s="38"/>
      <c r="C2367" s="27"/>
      <c r="D2367" s="28"/>
      <c r="E2367" s="25"/>
      <c r="F2367" s="25"/>
      <c r="G2367" s="37"/>
      <c r="H2367" s="80" t="str">
        <f t="shared" si="36"/>
        <v/>
      </c>
      <c r="N2367" s="1" t="e">
        <f>IF(AND(B2360=#REF!,C2360=#REF!),LOOKUP(9.99999999999999E+307,$N$1:N2366)+1,"")</f>
        <v>#REF!</v>
      </c>
      <c r="AH2367" s="3"/>
    </row>
    <row r="2368" spans="2:34" ht="20.100000000000001" customHeight="1" x14ac:dyDescent="0.2">
      <c r="B2368" s="38"/>
      <c r="C2368" s="27"/>
      <c r="D2368" s="28"/>
      <c r="E2368" s="25"/>
      <c r="F2368" s="25"/>
      <c r="G2368" s="37"/>
      <c r="H2368" s="80" t="str">
        <f t="shared" si="36"/>
        <v/>
      </c>
      <c r="N2368" s="1" t="e">
        <f>IF(AND(B2361=#REF!,C2361=#REF!),LOOKUP(9.99999999999999E+307,$N$1:N2367)+1,"")</f>
        <v>#REF!</v>
      </c>
      <c r="AH2368" s="3"/>
    </row>
    <row r="2369" spans="2:34" ht="20.100000000000001" customHeight="1" x14ac:dyDescent="0.2">
      <c r="B2369" s="38"/>
      <c r="C2369" s="27"/>
      <c r="D2369" s="28"/>
      <c r="E2369" s="25"/>
      <c r="F2369" s="25"/>
      <c r="G2369" s="37"/>
      <c r="H2369" s="80" t="str">
        <f t="shared" si="36"/>
        <v/>
      </c>
      <c r="N2369" s="1" t="e">
        <f>IF(AND(B2362=#REF!,C2362=#REF!),LOOKUP(9.99999999999999E+307,$N$1:N2368)+1,"")</f>
        <v>#REF!</v>
      </c>
      <c r="AH2369" s="3"/>
    </row>
    <row r="2370" spans="2:34" ht="20.100000000000001" customHeight="1" x14ac:dyDescent="0.2">
      <c r="B2370" s="38"/>
      <c r="C2370" s="27"/>
      <c r="D2370" s="28"/>
      <c r="E2370" s="25"/>
      <c r="F2370" s="25"/>
      <c r="G2370" s="37"/>
      <c r="H2370" s="80" t="str">
        <f t="shared" si="36"/>
        <v/>
      </c>
      <c r="N2370" s="1" t="e">
        <f>IF(AND(B2363=#REF!,C2363=#REF!),LOOKUP(9.99999999999999E+307,$N$1:N2369)+1,"")</f>
        <v>#REF!</v>
      </c>
      <c r="AH2370" s="3"/>
    </row>
    <row r="2371" spans="2:34" ht="20.100000000000001" customHeight="1" x14ac:dyDescent="0.2">
      <c r="B2371" s="38"/>
      <c r="C2371" s="27"/>
      <c r="D2371" s="28"/>
      <c r="E2371" s="25"/>
      <c r="F2371" s="25"/>
      <c r="G2371" s="37"/>
      <c r="H2371" s="80" t="str">
        <f t="shared" si="36"/>
        <v/>
      </c>
      <c r="N2371" s="1" t="e">
        <f>IF(AND(B2364=#REF!,C2364=#REF!),LOOKUP(9.99999999999999E+307,$N$1:N2370)+1,"")</f>
        <v>#REF!</v>
      </c>
      <c r="AH2371" s="3"/>
    </row>
    <row r="2372" spans="2:34" ht="20.100000000000001" customHeight="1" x14ac:dyDescent="0.2">
      <c r="B2372" s="38"/>
      <c r="C2372" s="27"/>
      <c r="D2372" s="28"/>
      <c r="E2372" s="25"/>
      <c r="F2372" s="25"/>
      <c r="G2372" s="37"/>
      <c r="H2372" s="80" t="str">
        <f t="shared" ref="H2372:H2435" si="37">IF(E2372="","",IF(E2372="เด็กชาย","M",IF(E2372="นาย","M","W")))</f>
        <v/>
      </c>
      <c r="N2372" s="1" t="e">
        <f>IF(AND(B2365=#REF!,C2365=#REF!),LOOKUP(9.99999999999999E+307,$N$1:N2371)+1,"")</f>
        <v>#REF!</v>
      </c>
      <c r="AH2372" s="3"/>
    </row>
    <row r="2373" spans="2:34" ht="20.100000000000001" customHeight="1" x14ac:dyDescent="0.2">
      <c r="B2373" s="38"/>
      <c r="C2373" s="27"/>
      <c r="D2373" s="28"/>
      <c r="E2373" s="25"/>
      <c r="F2373" s="25"/>
      <c r="G2373" s="37"/>
      <c r="H2373" s="80" t="str">
        <f t="shared" si="37"/>
        <v/>
      </c>
      <c r="N2373" s="1" t="e">
        <f>IF(AND(B2366=#REF!,C2366=#REF!),LOOKUP(9.99999999999999E+307,$N$1:N2372)+1,"")</f>
        <v>#REF!</v>
      </c>
      <c r="AH2373" s="3"/>
    </row>
    <row r="2374" spans="2:34" ht="20.100000000000001" customHeight="1" x14ac:dyDescent="0.2">
      <c r="B2374" s="38"/>
      <c r="C2374" s="27"/>
      <c r="D2374" s="28"/>
      <c r="E2374" s="25"/>
      <c r="F2374" s="25"/>
      <c r="G2374" s="37"/>
      <c r="H2374" s="80" t="str">
        <f t="shared" si="37"/>
        <v/>
      </c>
      <c r="N2374" s="1" t="e">
        <f>IF(AND(B2367=#REF!,C2367=#REF!),LOOKUP(9.99999999999999E+307,$N$1:N2373)+1,"")</f>
        <v>#REF!</v>
      </c>
      <c r="AH2374" s="3"/>
    </row>
    <row r="2375" spans="2:34" ht="20.100000000000001" customHeight="1" x14ac:dyDescent="0.2">
      <c r="B2375" s="38"/>
      <c r="C2375" s="27"/>
      <c r="D2375" s="28"/>
      <c r="E2375" s="25"/>
      <c r="F2375" s="25"/>
      <c r="G2375" s="37"/>
      <c r="H2375" s="80" t="str">
        <f t="shared" si="37"/>
        <v/>
      </c>
      <c r="N2375" s="1" t="e">
        <f>IF(AND(B2368=#REF!,C2368=#REF!),LOOKUP(9.99999999999999E+307,$N$1:N2374)+1,"")</f>
        <v>#REF!</v>
      </c>
      <c r="AH2375" s="3"/>
    </row>
    <row r="2376" spans="2:34" ht="20.100000000000001" customHeight="1" x14ac:dyDescent="0.2">
      <c r="B2376" s="38"/>
      <c r="C2376" s="27"/>
      <c r="D2376" s="28"/>
      <c r="E2376" s="25"/>
      <c r="F2376" s="25"/>
      <c r="G2376" s="37"/>
      <c r="H2376" s="80" t="str">
        <f t="shared" si="37"/>
        <v/>
      </c>
      <c r="N2376" s="1" t="e">
        <f>IF(AND(B2369=#REF!,C2369=#REF!),LOOKUP(9.99999999999999E+307,$N$1:N2375)+1,"")</f>
        <v>#REF!</v>
      </c>
      <c r="AH2376" s="3"/>
    </row>
    <row r="2377" spans="2:34" ht="20.100000000000001" customHeight="1" x14ac:dyDescent="0.2">
      <c r="B2377" s="38"/>
      <c r="C2377" s="27"/>
      <c r="D2377" s="28"/>
      <c r="E2377" s="25"/>
      <c r="F2377" s="25"/>
      <c r="G2377" s="37"/>
      <c r="H2377" s="80" t="str">
        <f t="shared" si="37"/>
        <v/>
      </c>
      <c r="N2377" s="1" t="e">
        <f>IF(AND(B2370=#REF!,C2370=#REF!),LOOKUP(9.99999999999999E+307,$N$1:N2376)+1,"")</f>
        <v>#REF!</v>
      </c>
      <c r="AH2377" s="3"/>
    </row>
    <row r="2378" spans="2:34" ht="20.100000000000001" customHeight="1" x14ac:dyDescent="0.2">
      <c r="B2378" s="38"/>
      <c r="C2378" s="27"/>
      <c r="D2378" s="28"/>
      <c r="E2378" s="25"/>
      <c r="F2378" s="25"/>
      <c r="G2378" s="37"/>
      <c r="H2378" s="80" t="str">
        <f t="shared" si="37"/>
        <v/>
      </c>
      <c r="N2378" s="1" t="e">
        <f>IF(AND(B2371=#REF!,C2371=#REF!),LOOKUP(9.99999999999999E+307,$N$1:N2377)+1,"")</f>
        <v>#REF!</v>
      </c>
      <c r="AH2378" s="3"/>
    </row>
    <row r="2379" spans="2:34" ht="20.100000000000001" customHeight="1" x14ac:dyDescent="0.2">
      <c r="B2379" s="38"/>
      <c r="C2379" s="27"/>
      <c r="D2379" s="28"/>
      <c r="E2379" s="25"/>
      <c r="F2379" s="25"/>
      <c r="G2379" s="37"/>
      <c r="H2379" s="80" t="str">
        <f t="shared" si="37"/>
        <v/>
      </c>
      <c r="N2379" s="1" t="e">
        <f>IF(AND(B2372=#REF!,C2372=#REF!),LOOKUP(9.99999999999999E+307,$N$1:N2378)+1,"")</f>
        <v>#REF!</v>
      </c>
      <c r="AH2379" s="3"/>
    </row>
    <row r="2380" spans="2:34" ht="20.100000000000001" customHeight="1" x14ac:dyDescent="0.2">
      <c r="B2380" s="38"/>
      <c r="C2380" s="27"/>
      <c r="D2380" s="28"/>
      <c r="E2380" s="25"/>
      <c r="F2380" s="25"/>
      <c r="G2380" s="37"/>
      <c r="H2380" s="80" t="str">
        <f t="shared" si="37"/>
        <v/>
      </c>
      <c r="N2380" s="1" t="e">
        <f>IF(AND(B2373=#REF!,C2373=#REF!),LOOKUP(9.99999999999999E+307,$N$1:N2379)+1,"")</f>
        <v>#REF!</v>
      </c>
      <c r="AH2380" s="3"/>
    </row>
    <row r="2381" spans="2:34" ht="20.100000000000001" customHeight="1" x14ac:dyDescent="0.2">
      <c r="B2381" s="38"/>
      <c r="C2381" s="27"/>
      <c r="D2381" s="28"/>
      <c r="E2381" s="25"/>
      <c r="F2381" s="25"/>
      <c r="G2381" s="37"/>
      <c r="H2381" s="80" t="str">
        <f t="shared" si="37"/>
        <v/>
      </c>
      <c r="N2381" s="1" t="e">
        <f>IF(AND(B2374=#REF!,C2374=#REF!),LOOKUP(9.99999999999999E+307,$N$1:N2380)+1,"")</f>
        <v>#REF!</v>
      </c>
      <c r="AH2381" s="3"/>
    </row>
    <row r="2382" spans="2:34" ht="20.100000000000001" customHeight="1" x14ac:dyDescent="0.2">
      <c r="B2382" s="38"/>
      <c r="C2382" s="27"/>
      <c r="D2382" s="28"/>
      <c r="E2382" s="25"/>
      <c r="F2382" s="25"/>
      <c r="G2382" s="37"/>
      <c r="H2382" s="80" t="str">
        <f t="shared" si="37"/>
        <v/>
      </c>
      <c r="N2382" s="1" t="e">
        <f>IF(AND(B2375=#REF!,C2375=#REF!),LOOKUP(9.99999999999999E+307,$N$1:N2381)+1,"")</f>
        <v>#REF!</v>
      </c>
      <c r="AH2382" s="3"/>
    </row>
    <row r="2383" spans="2:34" ht="20.100000000000001" customHeight="1" x14ac:dyDescent="0.2">
      <c r="B2383" s="38"/>
      <c r="C2383" s="27"/>
      <c r="D2383" s="28"/>
      <c r="E2383" s="25"/>
      <c r="F2383" s="25"/>
      <c r="G2383" s="37"/>
      <c r="H2383" s="80" t="str">
        <f t="shared" si="37"/>
        <v/>
      </c>
      <c r="N2383" s="1" t="e">
        <f>IF(AND(B2376=#REF!,C2376=#REF!),LOOKUP(9.99999999999999E+307,$N$1:N2382)+1,"")</f>
        <v>#REF!</v>
      </c>
      <c r="AH2383" s="3"/>
    </row>
    <row r="2384" spans="2:34" ht="20.100000000000001" customHeight="1" x14ac:dyDescent="0.2">
      <c r="B2384" s="38"/>
      <c r="C2384" s="27"/>
      <c r="D2384" s="28"/>
      <c r="E2384" s="25"/>
      <c r="F2384" s="25"/>
      <c r="G2384" s="37"/>
      <c r="H2384" s="80" t="str">
        <f t="shared" si="37"/>
        <v/>
      </c>
      <c r="N2384" s="1" t="e">
        <f>IF(AND(B2377=#REF!,C2377=#REF!),LOOKUP(9.99999999999999E+307,$N$1:N2383)+1,"")</f>
        <v>#REF!</v>
      </c>
      <c r="AH2384" s="3"/>
    </row>
    <row r="2385" spans="2:34" ht="20.100000000000001" customHeight="1" x14ac:dyDescent="0.2">
      <c r="B2385" s="38"/>
      <c r="C2385" s="27"/>
      <c r="D2385" s="28"/>
      <c r="E2385" s="25"/>
      <c r="F2385" s="25"/>
      <c r="G2385" s="37"/>
      <c r="H2385" s="80" t="str">
        <f t="shared" si="37"/>
        <v/>
      </c>
      <c r="N2385" s="1" t="e">
        <f>IF(AND(B2378=#REF!,C2378=#REF!),LOOKUP(9.99999999999999E+307,$N$1:N2384)+1,"")</f>
        <v>#REF!</v>
      </c>
      <c r="AH2385" s="3"/>
    </row>
    <row r="2386" spans="2:34" ht="20.100000000000001" customHeight="1" x14ac:dyDescent="0.2">
      <c r="B2386" s="38"/>
      <c r="C2386" s="27"/>
      <c r="D2386" s="28"/>
      <c r="E2386" s="25"/>
      <c r="F2386" s="25"/>
      <c r="G2386" s="37"/>
      <c r="H2386" s="80" t="str">
        <f t="shared" si="37"/>
        <v/>
      </c>
      <c r="N2386" s="1" t="e">
        <f>IF(AND(B2379=#REF!,C2379=#REF!),LOOKUP(9.99999999999999E+307,$N$1:N2385)+1,"")</f>
        <v>#REF!</v>
      </c>
      <c r="AH2386" s="3"/>
    </row>
    <row r="2387" spans="2:34" ht="20.100000000000001" customHeight="1" x14ac:dyDescent="0.2">
      <c r="B2387" s="38"/>
      <c r="C2387" s="27"/>
      <c r="D2387" s="28"/>
      <c r="E2387" s="25"/>
      <c r="F2387" s="25"/>
      <c r="G2387" s="37"/>
      <c r="H2387" s="80" t="str">
        <f t="shared" si="37"/>
        <v/>
      </c>
      <c r="N2387" s="1" t="e">
        <f>IF(AND(B2380=#REF!,C2380=#REF!),LOOKUP(9.99999999999999E+307,$N$1:N2386)+1,"")</f>
        <v>#REF!</v>
      </c>
      <c r="AH2387" s="3"/>
    </row>
    <row r="2388" spans="2:34" ht="20.100000000000001" customHeight="1" x14ac:dyDescent="0.2">
      <c r="B2388" s="38"/>
      <c r="C2388" s="27"/>
      <c r="D2388" s="28"/>
      <c r="E2388" s="25"/>
      <c r="F2388" s="25"/>
      <c r="G2388" s="37"/>
      <c r="H2388" s="80" t="str">
        <f t="shared" si="37"/>
        <v/>
      </c>
      <c r="N2388" s="1" t="e">
        <f>IF(AND(B2381=#REF!,C2381=#REF!),LOOKUP(9.99999999999999E+307,$N$1:N2387)+1,"")</f>
        <v>#REF!</v>
      </c>
      <c r="AH2388" s="3"/>
    </row>
    <row r="2389" spans="2:34" ht="20.100000000000001" customHeight="1" x14ac:dyDescent="0.2">
      <c r="B2389" s="38"/>
      <c r="C2389" s="27"/>
      <c r="D2389" s="28"/>
      <c r="E2389" s="25"/>
      <c r="F2389" s="25"/>
      <c r="G2389" s="37"/>
      <c r="H2389" s="80" t="str">
        <f t="shared" si="37"/>
        <v/>
      </c>
      <c r="N2389" s="1" t="e">
        <f>IF(AND(B2382=#REF!,C2382=#REF!),LOOKUP(9.99999999999999E+307,$N$1:N2388)+1,"")</f>
        <v>#REF!</v>
      </c>
      <c r="AH2389" s="3"/>
    </row>
    <row r="2390" spans="2:34" ht="20.100000000000001" customHeight="1" x14ac:dyDescent="0.2">
      <c r="B2390" s="38"/>
      <c r="C2390" s="27"/>
      <c r="D2390" s="28"/>
      <c r="E2390" s="25"/>
      <c r="F2390" s="25"/>
      <c r="G2390" s="37"/>
      <c r="H2390" s="80" t="str">
        <f t="shared" si="37"/>
        <v/>
      </c>
      <c r="N2390" s="1" t="e">
        <f>IF(AND(B2383=#REF!,C2383=#REF!),LOOKUP(9.99999999999999E+307,$N$1:N2389)+1,"")</f>
        <v>#REF!</v>
      </c>
      <c r="AH2390" s="3"/>
    </row>
    <row r="2391" spans="2:34" ht="20.100000000000001" customHeight="1" x14ac:dyDescent="0.2">
      <c r="B2391" s="38"/>
      <c r="C2391" s="27"/>
      <c r="D2391" s="28"/>
      <c r="E2391" s="25"/>
      <c r="F2391" s="25"/>
      <c r="G2391" s="37"/>
      <c r="H2391" s="80" t="str">
        <f t="shared" si="37"/>
        <v/>
      </c>
      <c r="N2391" s="1" t="e">
        <f>IF(AND(B2384=#REF!,C2384=#REF!),LOOKUP(9.99999999999999E+307,$N$1:N2390)+1,"")</f>
        <v>#REF!</v>
      </c>
      <c r="AH2391" s="3"/>
    </row>
    <row r="2392" spans="2:34" ht="20.100000000000001" customHeight="1" x14ac:dyDescent="0.2">
      <c r="B2392" s="38"/>
      <c r="C2392" s="27"/>
      <c r="D2392" s="28"/>
      <c r="E2392" s="25"/>
      <c r="F2392" s="25"/>
      <c r="G2392" s="37"/>
      <c r="H2392" s="80" t="str">
        <f t="shared" si="37"/>
        <v/>
      </c>
      <c r="N2392" s="1" t="e">
        <f>IF(AND(B2385=#REF!,C2385=#REF!),LOOKUP(9.99999999999999E+307,$N$1:N2391)+1,"")</f>
        <v>#REF!</v>
      </c>
      <c r="AH2392" s="3"/>
    </row>
    <row r="2393" spans="2:34" ht="20.100000000000001" customHeight="1" x14ac:dyDescent="0.2">
      <c r="B2393" s="38"/>
      <c r="C2393" s="27"/>
      <c r="D2393" s="28"/>
      <c r="E2393" s="25"/>
      <c r="F2393" s="25"/>
      <c r="G2393" s="37"/>
      <c r="H2393" s="80" t="str">
        <f t="shared" si="37"/>
        <v/>
      </c>
      <c r="N2393" s="1" t="e">
        <f>IF(AND(B2386=#REF!,C2386=#REF!),LOOKUP(9.99999999999999E+307,$N$1:N2392)+1,"")</f>
        <v>#REF!</v>
      </c>
      <c r="AH2393" s="3"/>
    </row>
    <row r="2394" spans="2:34" ht="20.100000000000001" customHeight="1" x14ac:dyDescent="0.2">
      <c r="B2394" s="38"/>
      <c r="C2394" s="27"/>
      <c r="D2394" s="28"/>
      <c r="E2394" s="25"/>
      <c r="F2394" s="25"/>
      <c r="G2394" s="37"/>
      <c r="H2394" s="80" t="str">
        <f t="shared" si="37"/>
        <v/>
      </c>
      <c r="N2394" s="1" t="e">
        <f>IF(AND(B2387=#REF!,C2387=#REF!),LOOKUP(9.99999999999999E+307,$N$1:N2393)+1,"")</f>
        <v>#REF!</v>
      </c>
      <c r="AH2394" s="3"/>
    </row>
    <row r="2395" spans="2:34" ht="20.100000000000001" customHeight="1" x14ac:dyDescent="0.2">
      <c r="B2395" s="38"/>
      <c r="C2395" s="27"/>
      <c r="D2395" s="28"/>
      <c r="E2395" s="25"/>
      <c r="F2395" s="25"/>
      <c r="G2395" s="37"/>
      <c r="H2395" s="80" t="str">
        <f t="shared" si="37"/>
        <v/>
      </c>
      <c r="N2395" s="1" t="e">
        <f>IF(AND(B2388=#REF!,C2388=#REF!),LOOKUP(9.99999999999999E+307,$N$1:N2394)+1,"")</f>
        <v>#REF!</v>
      </c>
      <c r="AH2395" s="3"/>
    </row>
    <row r="2396" spans="2:34" ht="20.100000000000001" customHeight="1" x14ac:dyDescent="0.2">
      <c r="B2396" s="38"/>
      <c r="C2396" s="27"/>
      <c r="D2396" s="28"/>
      <c r="E2396" s="25"/>
      <c r="F2396" s="25"/>
      <c r="G2396" s="37"/>
      <c r="H2396" s="80" t="str">
        <f t="shared" si="37"/>
        <v/>
      </c>
      <c r="N2396" s="1" t="e">
        <f>IF(AND(B2389=#REF!,C2389=#REF!),LOOKUP(9.99999999999999E+307,$N$1:N2395)+1,"")</f>
        <v>#REF!</v>
      </c>
      <c r="AH2396" s="3"/>
    </row>
    <row r="2397" spans="2:34" ht="20.100000000000001" customHeight="1" x14ac:dyDescent="0.2">
      <c r="B2397" s="38"/>
      <c r="C2397" s="27"/>
      <c r="D2397" s="28"/>
      <c r="E2397" s="25"/>
      <c r="F2397" s="25"/>
      <c r="G2397" s="37"/>
      <c r="H2397" s="80" t="str">
        <f t="shared" si="37"/>
        <v/>
      </c>
      <c r="N2397" s="1" t="e">
        <f>IF(AND(B2390=#REF!,C2390=#REF!),LOOKUP(9.99999999999999E+307,$N$1:N2396)+1,"")</f>
        <v>#REF!</v>
      </c>
      <c r="AH2397" s="3"/>
    </row>
    <row r="2398" spans="2:34" ht="20.100000000000001" customHeight="1" x14ac:dyDescent="0.2">
      <c r="B2398" s="38"/>
      <c r="C2398" s="27"/>
      <c r="D2398" s="28"/>
      <c r="E2398" s="25"/>
      <c r="F2398" s="25"/>
      <c r="G2398" s="37"/>
      <c r="H2398" s="80" t="str">
        <f t="shared" si="37"/>
        <v/>
      </c>
      <c r="N2398" s="1" t="e">
        <f>IF(AND(B2391=#REF!,C2391=#REF!),LOOKUP(9.99999999999999E+307,$N$1:N2397)+1,"")</f>
        <v>#REF!</v>
      </c>
      <c r="AH2398" s="3"/>
    </row>
    <row r="2399" spans="2:34" ht="20.100000000000001" customHeight="1" x14ac:dyDescent="0.2">
      <c r="B2399" s="38"/>
      <c r="C2399" s="27"/>
      <c r="D2399" s="28"/>
      <c r="E2399" s="25"/>
      <c r="F2399" s="25"/>
      <c r="G2399" s="37"/>
      <c r="H2399" s="80" t="str">
        <f t="shared" si="37"/>
        <v/>
      </c>
      <c r="N2399" s="1" t="e">
        <f>IF(AND(B2392=#REF!,C2392=#REF!),LOOKUP(9.99999999999999E+307,$N$1:N2398)+1,"")</f>
        <v>#REF!</v>
      </c>
      <c r="AH2399" s="3"/>
    </row>
    <row r="2400" spans="2:34" ht="20.100000000000001" customHeight="1" x14ac:dyDescent="0.2">
      <c r="B2400" s="38"/>
      <c r="C2400" s="27"/>
      <c r="D2400" s="28"/>
      <c r="E2400" s="25"/>
      <c r="F2400" s="25"/>
      <c r="G2400" s="37"/>
      <c r="H2400" s="80" t="str">
        <f t="shared" si="37"/>
        <v/>
      </c>
      <c r="N2400" s="1" t="e">
        <f>IF(AND(B2393=#REF!,C2393=#REF!),LOOKUP(9.99999999999999E+307,$N$1:N2399)+1,"")</f>
        <v>#REF!</v>
      </c>
      <c r="AH2400" s="3"/>
    </row>
    <row r="2401" spans="2:34" ht="20.100000000000001" customHeight="1" x14ac:dyDescent="0.2">
      <c r="B2401" s="38"/>
      <c r="C2401" s="27"/>
      <c r="D2401" s="28"/>
      <c r="E2401" s="25"/>
      <c r="F2401" s="25"/>
      <c r="G2401" s="37"/>
      <c r="H2401" s="80" t="str">
        <f t="shared" si="37"/>
        <v/>
      </c>
      <c r="N2401" s="1" t="e">
        <f>IF(AND(B2394=#REF!,C2394=#REF!),LOOKUP(9.99999999999999E+307,$N$1:N2400)+1,"")</f>
        <v>#REF!</v>
      </c>
      <c r="AH2401" s="3"/>
    </row>
    <row r="2402" spans="2:34" ht="20.100000000000001" customHeight="1" x14ac:dyDescent="0.2">
      <c r="B2402" s="38"/>
      <c r="C2402" s="27"/>
      <c r="D2402" s="28"/>
      <c r="E2402" s="25"/>
      <c r="F2402" s="25"/>
      <c r="G2402" s="37"/>
      <c r="H2402" s="80" t="str">
        <f t="shared" si="37"/>
        <v/>
      </c>
      <c r="N2402" s="1" t="e">
        <f>IF(AND(B2395=#REF!,C2395=#REF!),LOOKUP(9.99999999999999E+307,$N$1:N2401)+1,"")</f>
        <v>#REF!</v>
      </c>
      <c r="AH2402" s="3"/>
    </row>
    <row r="2403" spans="2:34" ht="20.100000000000001" customHeight="1" x14ac:dyDescent="0.2">
      <c r="B2403" s="38"/>
      <c r="C2403" s="27"/>
      <c r="D2403" s="28"/>
      <c r="E2403" s="25"/>
      <c r="F2403" s="25"/>
      <c r="G2403" s="37"/>
      <c r="H2403" s="80" t="str">
        <f t="shared" si="37"/>
        <v/>
      </c>
      <c r="N2403" s="1" t="e">
        <f>IF(AND(B2396=#REF!,C2396=#REF!),LOOKUP(9.99999999999999E+307,$N$1:N2402)+1,"")</f>
        <v>#REF!</v>
      </c>
      <c r="AH2403" s="3"/>
    </row>
    <row r="2404" spans="2:34" ht="20.100000000000001" customHeight="1" x14ac:dyDescent="0.2">
      <c r="B2404" s="38"/>
      <c r="C2404" s="27"/>
      <c r="D2404" s="28"/>
      <c r="E2404" s="25"/>
      <c r="F2404" s="25"/>
      <c r="G2404" s="37"/>
      <c r="H2404" s="80" t="str">
        <f t="shared" si="37"/>
        <v/>
      </c>
      <c r="N2404" s="1" t="e">
        <f>IF(AND(B2397=#REF!,C2397=#REF!),LOOKUP(9.99999999999999E+307,$N$1:N2403)+1,"")</f>
        <v>#REF!</v>
      </c>
      <c r="AH2404" s="3"/>
    </row>
    <row r="2405" spans="2:34" ht="20.100000000000001" customHeight="1" x14ac:dyDescent="0.2">
      <c r="B2405" s="38"/>
      <c r="C2405" s="27"/>
      <c r="D2405" s="28"/>
      <c r="E2405" s="25"/>
      <c r="F2405" s="25"/>
      <c r="G2405" s="37"/>
      <c r="H2405" s="80" t="str">
        <f t="shared" si="37"/>
        <v/>
      </c>
      <c r="N2405" s="1" t="e">
        <f>IF(AND(B2398=#REF!,C2398=#REF!),LOOKUP(9.99999999999999E+307,$N$1:N2404)+1,"")</f>
        <v>#REF!</v>
      </c>
      <c r="AH2405" s="3"/>
    </row>
    <row r="2406" spans="2:34" ht="20.100000000000001" customHeight="1" x14ac:dyDescent="0.2">
      <c r="B2406" s="38"/>
      <c r="C2406" s="27"/>
      <c r="D2406" s="28"/>
      <c r="E2406" s="25"/>
      <c r="F2406" s="25"/>
      <c r="G2406" s="37"/>
      <c r="H2406" s="80" t="str">
        <f t="shared" si="37"/>
        <v/>
      </c>
      <c r="N2406" s="1" t="e">
        <f>IF(AND(B2399=#REF!,C2399=#REF!),LOOKUP(9.99999999999999E+307,$N$1:N2405)+1,"")</f>
        <v>#REF!</v>
      </c>
      <c r="AH2406" s="3"/>
    </row>
    <row r="2407" spans="2:34" ht="20.100000000000001" customHeight="1" x14ac:dyDescent="0.2">
      <c r="B2407" s="38"/>
      <c r="C2407" s="27"/>
      <c r="D2407" s="28"/>
      <c r="E2407" s="25"/>
      <c r="F2407" s="25"/>
      <c r="G2407" s="37"/>
      <c r="H2407" s="80" t="str">
        <f t="shared" si="37"/>
        <v/>
      </c>
      <c r="N2407" s="1" t="e">
        <f>IF(AND(B2400=#REF!,C2400=#REF!),LOOKUP(9.99999999999999E+307,$N$1:N2406)+1,"")</f>
        <v>#REF!</v>
      </c>
      <c r="AH2407" s="3"/>
    </row>
    <row r="2408" spans="2:34" ht="20.100000000000001" customHeight="1" x14ac:dyDescent="0.2">
      <c r="B2408" s="38"/>
      <c r="C2408" s="27"/>
      <c r="D2408" s="28"/>
      <c r="E2408" s="25"/>
      <c r="F2408" s="25"/>
      <c r="G2408" s="37"/>
      <c r="H2408" s="80" t="str">
        <f t="shared" si="37"/>
        <v/>
      </c>
      <c r="N2408" s="1" t="e">
        <f>IF(AND(B2401=#REF!,C2401=#REF!),LOOKUP(9.99999999999999E+307,$N$1:N2407)+1,"")</f>
        <v>#REF!</v>
      </c>
      <c r="AH2408" s="3"/>
    </row>
    <row r="2409" spans="2:34" ht="20.100000000000001" customHeight="1" x14ac:dyDescent="0.2">
      <c r="B2409" s="38"/>
      <c r="C2409" s="27"/>
      <c r="D2409" s="28"/>
      <c r="E2409" s="25"/>
      <c r="F2409" s="25"/>
      <c r="G2409" s="37"/>
      <c r="H2409" s="80" t="str">
        <f t="shared" si="37"/>
        <v/>
      </c>
      <c r="N2409" s="1" t="e">
        <f>IF(AND(B2402=#REF!,C2402=#REF!),LOOKUP(9.99999999999999E+307,$N$1:N2408)+1,"")</f>
        <v>#REF!</v>
      </c>
      <c r="AH2409" s="3"/>
    </row>
    <row r="2410" spans="2:34" ht="20.100000000000001" customHeight="1" x14ac:dyDescent="0.2">
      <c r="B2410" s="38"/>
      <c r="C2410" s="27"/>
      <c r="D2410" s="28"/>
      <c r="E2410" s="25"/>
      <c r="F2410" s="25"/>
      <c r="G2410" s="37"/>
      <c r="H2410" s="80" t="str">
        <f t="shared" si="37"/>
        <v/>
      </c>
      <c r="N2410" s="1" t="e">
        <f>IF(AND(B2403=#REF!,C2403=#REF!),LOOKUP(9.99999999999999E+307,$N$1:N2409)+1,"")</f>
        <v>#REF!</v>
      </c>
      <c r="AH2410" s="3"/>
    </row>
    <row r="2411" spans="2:34" ht="20.100000000000001" customHeight="1" x14ac:dyDescent="0.2">
      <c r="B2411" s="38"/>
      <c r="C2411" s="27"/>
      <c r="D2411" s="28"/>
      <c r="E2411" s="25"/>
      <c r="F2411" s="25"/>
      <c r="G2411" s="37"/>
      <c r="H2411" s="80" t="str">
        <f t="shared" si="37"/>
        <v/>
      </c>
      <c r="N2411" s="1" t="e">
        <f>IF(AND(B2404=#REF!,C2404=#REF!),LOOKUP(9.99999999999999E+307,$N$1:N2410)+1,"")</f>
        <v>#REF!</v>
      </c>
      <c r="AH2411" s="3"/>
    </row>
    <row r="2412" spans="2:34" ht="20.100000000000001" customHeight="1" x14ac:dyDescent="0.2">
      <c r="B2412" s="38"/>
      <c r="C2412" s="27"/>
      <c r="D2412" s="28"/>
      <c r="E2412" s="25"/>
      <c r="F2412" s="25"/>
      <c r="G2412" s="37"/>
      <c r="H2412" s="80" t="str">
        <f t="shared" si="37"/>
        <v/>
      </c>
      <c r="N2412" s="1" t="e">
        <f>IF(AND(B2405=#REF!,C2405=#REF!),LOOKUP(9.99999999999999E+307,$N$1:N2411)+1,"")</f>
        <v>#REF!</v>
      </c>
      <c r="AH2412" s="3"/>
    </row>
    <row r="2413" spans="2:34" ht="20.100000000000001" customHeight="1" x14ac:dyDescent="0.2">
      <c r="B2413" s="38"/>
      <c r="C2413" s="27"/>
      <c r="D2413" s="28"/>
      <c r="E2413" s="25"/>
      <c r="F2413" s="25"/>
      <c r="G2413" s="37"/>
      <c r="H2413" s="80" t="str">
        <f t="shared" si="37"/>
        <v/>
      </c>
      <c r="N2413" s="1" t="e">
        <f>IF(AND(B2406=#REF!,C2406=#REF!),LOOKUP(9.99999999999999E+307,$N$1:N2412)+1,"")</f>
        <v>#REF!</v>
      </c>
      <c r="AH2413" s="3"/>
    </row>
    <row r="2414" spans="2:34" ht="20.100000000000001" customHeight="1" x14ac:dyDescent="0.2">
      <c r="B2414" s="38"/>
      <c r="C2414" s="27"/>
      <c r="D2414" s="28"/>
      <c r="E2414" s="25"/>
      <c r="F2414" s="25"/>
      <c r="G2414" s="37"/>
      <c r="H2414" s="80" t="str">
        <f t="shared" si="37"/>
        <v/>
      </c>
      <c r="N2414" s="1" t="e">
        <f>IF(AND(B2407=#REF!,C2407=#REF!),LOOKUP(9.99999999999999E+307,$N$1:N2413)+1,"")</f>
        <v>#REF!</v>
      </c>
      <c r="AH2414" s="3"/>
    </row>
    <row r="2415" spans="2:34" ht="20.100000000000001" customHeight="1" x14ac:dyDescent="0.2">
      <c r="B2415" s="38"/>
      <c r="C2415" s="27"/>
      <c r="D2415" s="28"/>
      <c r="E2415" s="25"/>
      <c r="F2415" s="25"/>
      <c r="G2415" s="37"/>
      <c r="H2415" s="80" t="str">
        <f t="shared" si="37"/>
        <v/>
      </c>
      <c r="N2415" s="1" t="e">
        <f>IF(AND(B2408=#REF!,C2408=#REF!),LOOKUP(9.99999999999999E+307,$N$1:N2414)+1,"")</f>
        <v>#REF!</v>
      </c>
      <c r="AH2415" s="3"/>
    </row>
    <row r="2416" spans="2:34" ht="20.100000000000001" customHeight="1" x14ac:dyDescent="0.2">
      <c r="B2416" s="38"/>
      <c r="C2416" s="27"/>
      <c r="D2416" s="28"/>
      <c r="E2416" s="25"/>
      <c r="F2416" s="25"/>
      <c r="G2416" s="37"/>
      <c r="H2416" s="80" t="str">
        <f t="shared" si="37"/>
        <v/>
      </c>
      <c r="N2416" s="1" t="e">
        <f>IF(AND(B2409=#REF!,C2409=#REF!),LOOKUP(9.99999999999999E+307,$N$1:N2415)+1,"")</f>
        <v>#REF!</v>
      </c>
      <c r="AH2416" s="3"/>
    </row>
    <row r="2417" spans="2:34" ht="20.100000000000001" customHeight="1" x14ac:dyDescent="0.2">
      <c r="B2417" s="38"/>
      <c r="C2417" s="27"/>
      <c r="D2417" s="28"/>
      <c r="E2417" s="25"/>
      <c r="F2417" s="25"/>
      <c r="G2417" s="37"/>
      <c r="H2417" s="80" t="str">
        <f t="shared" si="37"/>
        <v/>
      </c>
      <c r="N2417" s="1" t="e">
        <f>IF(AND(B2410=#REF!,C2410=#REF!),LOOKUP(9.99999999999999E+307,$N$1:N2416)+1,"")</f>
        <v>#REF!</v>
      </c>
      <c r="AH2417" s="3"/>
    </row>
    <row r="2418" spans="2:34" ht="20.100000000000001" customHeight="1" x14ac:dyDescent="0.2">
      <c r="B2418" s="38"/>
      <c r="C2418" s="27"/>
      <c r="D2418" s="28"/>
      <c r="E2418" s="25"/>
      <c r="F2418" s="25"/>
      <c r="G2418" s="37"/>
      <c r="H2418" s="80" t="str">
        <f t="shared" si="37"/>
        <v/>
      </c>
      <c r="N2418" s="1" t="e">
        <f>IF(AND(B2411=#REF!,C2411=#REF!),LOOKUP(9.99999999999999E+307,$N$1:N2417)+1,"")</f>
        <v>#REF!</v>
      </c>
      <c r="AH2418" s="3"/>
    </row>
    <row r="2419" spans="2:34" ht="20.100000000000001" customHeight="1" x14ac:dyDescent="0.2">
      <c r="B2419" s="38"/>
      <c r="C2419" s="27"/>
      <c r="D2419" s="28"/>
      <c r="E2419" s="25"/>
      <c r="F2419" s="25"/>
      <c r="G2419" s="37"/>
      <c r="H2419" s="80" t="str">
        <f t="shared" si="37"/>
        <v/>
      </c>
      <c r="N2419" s="1" t="e">
        <f>IF(AND(B2412=#REF!,C2412=#REF!),LOOKUP(9.99999999999999E+307,$N$1:N2418)+1,"")</f>
        <v>#REF!</v>
      </c>
      <c r="AH2419" s="3"/>
    </row>
    <row r="2420" spans="2:34" ht="20.100000000000001" customHeight="1" x14ac:dyDescent="0.2">
      <c r="B2420" s="38"/>
      <c r="C2420" s="27"/>
      <c r="D2420" s="28"/>
      <c r="E2420" s="25"/>
      <c r="F2420" s="25"/>
      <c r="G2420" s="37"/>
      <c r="H2420" s="80" t="str">
        <f t="shared" si="37"/>
        <v/>
      </c>
      <c r="N2420" s="1" t="e">
        <f>IF(AND(B2413=#REF!,C2413=#REF!),LOOKUP(9.99999999999999E+307,$N$1:N2419)+1,"")</f>
        <v>#REF!</v>
      </c>
      <c r="AH2420" s="3"/>
    </row>
    <row r="2421" spans="2:34" ht="20.100000000000001" customHeight="1" x14ac:dyDescent="0.2">
      <c r="B2421" s="38"/>
      <c r="C2421" s="27"/>
      <c r="D2421" s="28"/>
      <c r="E2421" s="25"/>
      <c r="F2421" s="25"/>
      <c r="G2421" s="37"/>
      <c r="H2421" s="80" t="str">
        <f t="shared" si="37"/>
        <v/>
      </c>
      <c r="N2421" s="1" t="e">
        <f>IF(AND(B2414=#REF!,C2414=#REF!),LOOKUP(9.99999999999999E+307,$N$1:N2420)+1,"")</f>
        <v>#REF!</v>
      </c>
      <c r="AH2421" s="3"/>
    </row>
    <row r="2422" spans="2:34" ht="20.100000000000001" customHeight="1" x14ac:dyDescent="0.2">
      <c r="B2422" s="38"/>
      <c r="C2422" s="27"/>
      <c r="D2422" s="28"/>
      <c r="E2422" s="25"/>
      <c r="F2422" s="25"/>
      <c r="G2422" s="37"/>
      <c r="H2422" s="80" t="str">
        <f t="shared" si="37"/>
        <v/>
      </c>
      <c r="N2422" s="1" t="e">
        <f>IF(AND(B2415=#REF!,C2415=#REF!),LOOKUP(9.99999999999999E+307,$N$1:N2421)+1,"")</f>
        <v>#REF!</v>
      </c>
      <c r="AH2422" s="3"/>
    </row>
    <row r="2423" spans="2:34" ht="20.100000000000001" customHeight="1" x14ac:dyDescent="0.2">
      <c r="B2423" s="38"/>
      <c r="C2423" s="27"/>
      <c r="D2423" s="28"/>
      <c r="E2423" s="25"/>
      <c r="F2423" s="25"/>
      <c r="G2423" s="37"/>
      <c r="H2423" s="80" t="str">
        <f t="shared" si="37"/>
        <v/>
      </c>
      <c r="N2423" s="1" t="e">
        <f>IF(AND(B2416=#REF!,C2416=#REF!),LOOKUP(9.99999999999999E+307,$N$1:N2422)+1,"")</f>
        <v>#REF!</v>
      </c>
      <c r="AH2423" s="3"/>
    </row>
    <row r="2424" spans="2:34" ht="20.100000000000001" customHeight="1" x14ac:dyDescent="0.2">
      <c r="B2424" s="38"/>
      <c r="C2424" s="27"/>
      <c r="D2424" s="28"/>
      <c r="E2424" s="25"/>
      <c r="F2424" s="25"/>
      <c r="G2424" s="37"/>
      <c r="H2424" s="80" t="str">
        <f t="shared" si="37"/>
        <v/>
      </c>
      <c r="N2424" s="1" t="e">
        <f>IF(AND(B2417=#REF!,C2417=#REF!),LOOKUP(9.99999999999999E+307,$N$1:N2423)+1,"")</f>
        <v>#REF!</v>
      </c>
      <c r="AH2424" s="3"/>
    </row>
    <row r="2425" spans="2:34" ht="20.100000000000001" customHeight="1" x14ac:dyDescent="0.2">
      <c r="B2425" s="38"/>
      <c r="C2425" s="27"/>
      <c r="D2425" s="28"/>
      <c r="E2425" s="25"/>
      <c r="F2425" s="25"/>
      <c r="G2425" s="37"/>
      <c r="H2425" s="80" t="str">
        <f t="shared" si="37"/>
        <v/>
      </c>
      <c r="N2425" s="1" t="e">
        <f>IF(AND(B2418=#REF!,C2418=#REF!),LOOKUP(9.99999999999999E+307,$N$1:N2424)+1,"")</f>
        <v>#REF!</v>
      </c>
      <c r="AH2425" s="3"/>
    </row>
    <row r="2426" spans="2:34" ht="20.100000000000001" customHeight="1" x14ac:dyDescent="0.2">
      <c r="B2426" s="38"/>
      <c r="C2426" s="27"/>
      <c r="D2426" s="28"/>
      <c r="E2426" s="25"/>
      <c r="F2426" s="25"/>
      <c r="G2426" s="37"/>
      <c r="H2426" s="80" t="str">
        <f t="shared" si="37"/>
        <v/>
      </c>
      <c r="N2426" s="1" t="e">
        <f>IF(AND(B2419=#REF!,C2419=#REF!),LOOKUP(9.99999999999999E+307,$N$1:N2425)+1,"")</f>
        <v>#REF!</v>
      </c>
      <c r="AH2426" s="3"/>
    </row>
    <row r="2427" spans="2:34" ht="20.100000000000001" customHeight="1" x14ac:dyDescent="0.2">
      <c r="B2427" s="38"/>
      <c r="C2427" s="27"/>
      <c r="D2427" s="28"/>
      <c r="E2427" s="25"/>
      <c r="F2427" s="25"/>
      <c r="G2427" s="37"/>
      <c r="H2427" s="80" t="str">
        <f t="shared" si="37"/>
        <v/>
      </c>
      <c r="N2427" s="1" t="e">
        <f>IF(AND(B2420=#REF!,C2420=#REF!),LOOKUP(9.99999999999999E+307,$N$1:N2426)+1,"")</f>
        <v>#REF!</v>
      </c>
      <c r="AH2427" s="3"/>
    </row>
    <row r="2428" spans="2:34" ht="20.100000000000001" customHeight="1" x14ac:dyDescent="0.2">
      <c r="B2428" s="38"/>
      <c r="C2428" s="27"/>
      <c r="D2428" s="28"/>
      <c r="E2428" s="25"/>
      <c r="F2428" s="25"/>
      <c r="G2428" s="37"/>
      <c r="H2428" s="80" t="str">
        <f t="shared" si="37"/>
        <v/>
      </c>
      <c r="N2428" s="1" t="e">
        <f>IF(AND(B2421=#REF!,C2421=#REF!),LOOKUP(9.99999999999999E+307,$N$1:N2427)+1,"")</f>
        <v>#REF!</v>
      </c>
      <c r="AH2428" s="3"/>
    </row>
    <row r="2429" spans="2:34" ht="20.100000000000001" customHeight="1" x14ac:dyDescent="0.2">
      <c r="B2429" s="38"/>
      <c r="C2429" s="27"/>
      <c r="D2429" s="28"/>
      <c r="E2429" s="25"/>
      <c r="F2429" s="25"/>
      <c r="G2429" s="37"/>
      <c r="H2429" s="80" t="str">
        <f t="shared" si="37"/>
        <v/>
      </c>
      <c r="N2429" s="1" t="e">
        <f>IF(AND(B2422=#REF!,C2422=#REF!),LOOKUP(9.99999999999999E+307,$N$1:N2428)+1,"")</f>
        <v>#REF!</v>
      </c>
      <c r="AH2429" s="3"/>
    </row>
    <row r="2430" spans="2:34" ht="20.100000000000001" customHeight="1" x14ac:dyDescent="0.2">
      <c r="B2430" s="38"/>
      <c r="C2430" s="27"/>
      <c r="D2430" s="28"/>
      <c r="E2430" s="25"/>
      <c r="F2430" s="25"/>
      <c r="G2430" s="37"/>
      <c r="H2430" s="80" t="str">
        <f t="shared" si="37"/>
        <v/>
      </c>
      <c r="N2430" s="1" t="e">
        <f>IF(AND(B2423=#REF!,C2423=#REF!),LOOKUP(9.99999999999999E+307,$N$1:N2429)+1,"")</f>
        <v>#REF!</v>
      </c>
      <c r="AH2430" s="3"/>
    </row>
    <row r="2431" spans="2:34" ht="20.100000000000001" customHeight="1" x14ac:dyDescent="0.2">
      <c r="B2431" s="38"/>
      <c r="C2431" s="27"/>
      <c r="D2431" s="28"/>
      <c r="E2431" s="25"/>
      <c r="F2431" s="25"/>
      <c r="G2431" s="37"/>
      <c r="H2431" s="80" t="str">
        <f t="shared" si="37"/>
        <v/>
      </c>
      <c r="N2431" s="1" t="e">
        <f>IF(AND(B2424=#REF!,C2424=#REF!),LOOKUP(9.99999999999999E+307,$N$1:N2430)+1,"")</f>
        <v>#REF!</v>
      </c>
      <c r="AH2431" s="3"/>
    </row>
    <row r="2432" spans="2:34" ht="20.100000000000001" customHeight="1" x14ac:dyDescent="0.2">
      <c r="B2432" s="38"/>
      <c r="C2432" s="27"/>
      <c r="D2432" s="28"/>
      <c r="E2432" s="25"/>
      <c r="F2432" s="25"/>
      <c r="G2432" s="37"/>
      <c r="H2432" s="80" t="str">
        <f t="shared" si="37"/>
        <v/>
      </c>
      <c r="N2432" s="1" t="e">
        <f>IF(AND(B2425=#REF!,C2425=#REF!),LOOKUP(9.99999999999999E+307,$N$1:N2431)+1,"")</f>
        <v>#REF!</v>
      </c>
      <c r="AH2432" s="3"/>
    </row>
    <row r="2433" spans="2:34" ht="20.100000000000001" customHeight="1" x14ac:dyDescent="0.2">
      <c r="B2433" s="38"/>
      <c r="C2433" s="27"/>
      <c r="D2433" s="28"/>
      <c r="E2433" s="25"/>
      <c r="F2433" s="25"/>
      <c r="G2433" s="37"/>
      <c r="H2433" s="80" t="str">
        <f t="shared" si="37"/>
        <v/>
      </c>
      <c r="N2433" s="1" t="e">
        <f>IF(AND(B2426=#REF!,C2426=#REF!),LOOKUP(9.99999999999999E+307,$N$1:N2432)+1,"")</f>
        <v>#REF!</v>
      </c>
      <c r="AH2433" s="3"/>
    </row>
    <row r="2434" spans="2:34" ht="20.100000000000001" customHeight="1" x14ac:dyDescent="0.2">
      <c r="B2434" s="38"/>
      <c r="C2434" s="27"/>
      <c r="D2434" s="28"/>
      <c r="E2434" s="25"/>
      <c r="F2434" s="25"/>
      <c r="G2434" s="37"/>
      <c r="H2434" s="80" t="str">
        <f t="shared" si="37"/>
        <v/>
      </c>
      <c r="N2434" s="1" t="e">
        <f>IF(AND(B2427=#REF!,C2427=#REF!),LOOKUP(9.99999999999999E+307,$N$1:N2433)+1,"")</f>
        <v>#REF!</v>
      </c>
      <c r="AH2434" s="3"/>
    </row>
    <row r="2435" spans="2:34" ht="20.100000000000001" customHeight="1" x14ac:dyDescent="0.2">
      <c r="B2435" s="38"/>
      <c r="C2435" s="27"/>
      <c r="D2435" s="28"/>
      <c r="E2435" s="25"/>
      <c r="F2435" s="25"/>
      <c r="G2435" s="37"/>
      <c r="H2435" s="80" t="str">
        <f t="shared" si="37"/>
        <v/>
      </c>
      <c r="N2435" s="1" t="e">
        <f>IF(AND(B2428=#REF!,C2428=#REF!),LOOKUP(9.99999999999999E+307,$N$1:N2434)+1,"")</f>
        <v>#REF!</v>
      </c>
      <c r="AH2435" s="3"/>
    </row>
    <row r="2436" spans="2:34" ht="20.100000000000001" customHeight="1" x14ac:dyDescent="0.2">
      <c r="B2436" s="38"/>
      <c r="C2436" s="27"/>
      <c r="D2436" s="28"/>
      <c r="E2436" s="25"/>
      <c r="F2436" s="25"/>
      <c r="G2436" s="37"/>
      <c r="H2436" s="80" t="str">
        <f t="shared" ref="H2436:H2499" si="38">IF(E2436="","",IF(E2436="เด็กชาย","M",IF(E2436="นาย","M","W")))</f>
        <v/>
      </c>
      <c r="N2436" s="1" t="e">
        <f>IF(AND(B2429=#REF!,C2429=#REF!),LOOKUP(9.99999999999999E+307,$N$1:N2435)+1,"")</f>
        <v>#REF!</v>
      </c>
      <c r="AH2436" s="3"/>
    </row>
    <row r="2437" spans="2:34" ht="20.100000000000001" customHeight="1" x14ac:dyDescent="0.2">
      <c r="B2437" s="38"/>
      <c r="C2437" s="27"/>
      <c r="D2437" s="28"/>
      <c r="E2437" s="25"/>
      <c r="F2437" s="25"/>
      <c r="G2437" s="37"/>
      <c r="H2437" s="80" t="str">
        <f t="shared" si="38"/>
        <v/>
      </c>
      <c r="N2437" s="1" t="e">
        <f>IF(AND(B2430=#REF!,C2430=#REF!),LOOKUP(9.99999999999999E+307,$N$1:N2436)+1,"")</f>
        <v>#REF!</v>
      </c>
      <c r="AH2437" s="3"/>
    </row>
    <row r="2438" spans="2:34" ht="20.100000000000001" customHeight="1" x14ac:dyDescent="0.2">
      <c r="B2438" s="38"/>
      <c r="C2438" s="27"/>
      <c r="D2438" s="28"/>
      <c r="E2438" s="25"/>
      <c r="F2438" s="25"/>
      <c r="G2438" s="37"/>
      <c r="H2438" s="80" t="str">
        <f t="shared" si="38"/>
        <v/>
      </c>
      <c r="N2438" s="1" t="e">
        <f>IF(AND(B2431=#REF!,C2431=#REF!),LOOKUP(9.99999999999999E+307,$N$1:N2437)+1,"")</f>
        <v>#REF!</v>
      </c>
      <c r="AH2438" s="3"/>
    </row>
    <row r="2439" spans="2:34" ht="20.100000000000001" customHeight="1" x14ac:dyDescent="0.2">
      <c r="B2439" s="38"/>
      <c r="C2439" s="27"/>
      <c r="D2439" s="28"/>
      <c r="E2439" s="25"/>
      <c r="F2439" s="25"/>
      <c r="G2439" s="37"/>
      <c r="H2439" s="80" t="str">
        <f t="shared" si="38"/>
        <v/>
      </c>
      <c r="N2439" s="1" t="e">
        <f>IF(AND(B2432=#REF!,C2432=#REF!),LOOKUP(9.99999999999999E+307,$N$1:N2438)+1,"")</f>
        <v>#REF!</v>
      </c>
      <c r="AH2439" s="3"/>
    </row>
    <row r="2440" spans="2:34" ht="20.100000000000001" customHeight="1" x14ac:dyDescent="0.2">
      <c r="B2440" s="38"/>
      <c r="C2440" s="27"/>
      <c r="D2440" s="28"/>
      <c r="E2440" s="25"/>
      <c r="F2440" s="25"/>
      <c r="G2440" s="37"/>
      <c r="H2440" s="80" t="str">
        <f t="shared" si="38"/>
        <v/>
      </c>
      <c r="N2440" s="1" t="e">
        <f>IF(AND(B2433=#REF!,C2433=#REF!),LOOKUP(9.99999999999999E+307,$N$1:N2439)+1,"")</f>
        <v>#REF!</v>
      </c>
      <c r="AH2440" s="3"/>
    </row>
    <row r="2441" spans="2:34" ht="20.100000000000001" customHeight="1" x14ac:dyDescent="0.2">
      <c r="B2441" s="38"/>
      <c r="C2441" s="27"/>
      <c r="D2441" s="28"/>
      <c r="E2441" s="25"/>
      <c r="F2441" s="25"/>
      <c r="G2441" s="37"/>
      <c r="H2441" s="80" t="str">
        <f t="shared" si="38"/>
        <v/>
      </c>
      <c r="N2441" s="1" t="e">
        <f>IF(AND(B2434=#REF!,C2434=#REF!),LOOKUP(9.99999999999999E+307,$N$1:N2440)+1,"")</f>
        <v>#REF!</v>
      </c>
      <c r="AH2441" s="3"/>
    </row>
    <row r="2442" spans="2:34" ht="20.100000000000001" customHeight="1" x14ac:dyDescent="0.2">
      <c r="B2442" s="38"/>
      <c r="C2442" s="27"/>
      <c r="D2442" s="28"/>
      <c r="E2442" s="25"/>
      <c r="F2442" s="25"/>
      <c r="G2442" s="37"/>
      <c r="H2442" s="80" t="str">
        <f t="shared" si="38"/>
        <v/>
      </c>
      <c r="N2442" s="1" t="e">
        <f>IF(AND(B2435=#REF!,C2435=#REF!),LOOKUP(9.99999999999999E+307,$N$1:N2441)+1,"")</f>
        <v>#REF!</v>
      </c>
      <c r="AH2442" s="3"/>
    </row>
    <row r="2443" spans="2:34" ht="20.100000000000001" customHeight="1" x14ac:dyDescent="0.2">
      <c r="B2443" s="38"/>
      <c r="C2443" s="27"/>
      <c r="D2443" s="28"/>
      <c r="E2443" s="25"/>
      <c r="F2443" s="25"/>
      <c r="G2443" s="37"/>
      <c r="H2443" s="80" t="str">
        <f t="shared" si="38"/>
        <v/>
      </c>
      <c r="N2443" s="1" t="e">
        <f>IF(AND(B2436=#REF!,C2436=#REF!),LOOKUP(9.99999999999999E+307,$N$1:N2442)+1,"")</f>
        <v>#REF!</v>
      </c>
      <c r="AH2443" s="3"/>
    </row>
    <row r="2444" spans="2:34" ht="20.100000000000001" customHeight="1" x14ac:dyDescent="0.2">
      <c r="B2444" s="38"/>
      <c r="C2444" s="27"/>
      <c r="D2444" s="28"/>
      <c r="E2444" s="25"/>
      <c r="F2444" s="25"/>
      <c r="G2444" s="37"/>
      <c r="H2444" s="80" t="str">
        <f t="shared" si="38"/>
        <v/>
      </c>
      <c r="N2444" s="1" t="e">
        <f>IF(AND(B2437=#REF!,C2437=#REF!),LOOKUP(9.99999999999999E+307,$N$1:N2443)+1,"")</f>
        <v>#REF!</v>
      </c>
      <c r="AH2444" s="3"/>
    </row>
    <row r="2445" spans="2:34" ht="20.100000000000001" customHeight="1" x14ac:dyDescent="0.2">
      <c r="B2445" s="38"/>
      <c r="C2445" s="27"/>
      <c r="D2445" s="28"/>
      <c r="E2445" s="25"/>
      <c r="F2445" s="25"/>
      <c r="G2445" s="37"/>
      <c r="H2445" s="80" t="str">
        <f t="shared" si="38"/>
        <v/>
      </c>
      <c r="N2445" s="1" t="e">
        <f>IF(AND(B2438=#REF!,C2438=#REF!),LOOKUP(9.99999999999999E+307,$N$1:N2444)+1,"")</f>
        <v>#REF!</v>
      </c>
      <c r="AH2445" s="3"/>
    </row>
    <row r="2446" spans="2:34" ht="20.100000000000001" customHeight="1" x14ac:dyDescent="0.2">
      <c r="B2446" s="38"/>
      <c r="C2446" s="27"/>
      <c r="D2446" s="28"/>
      <c r="E2446" s="25"/>
      <c r="F2446" s="25"/>
      <c r="G2446" s="37"/>
      <c r="H2446" s="80" t="str">
        <f t="shared" si="38"/>
        <v/>
      </c>
      <c r="N2446" s="1" t="e">
        <f>IF(AND(B2439=#REF!,C2439=#REF!),LOOKUP(9.99999999999999E+307,$N$1:N2445)+1,"")</f>
        <v>#REF!</v>
      </c>
      <c r="AH2446" s="3"/>
    </row>
    <row r="2447" spans="2:34" ht="20.100000000000001" customHeight="1" x14ac:dyDescent="0.2">
      <c r="B2447" s="38"/>
      <c r="C2447" s="27"/>
      <c r="D2447" s="28"/>
      <c r="E2447" s="25"/>
      <c r="F2447" s="25"/>
      <c r="G2447" s="37"/>
      <c r="H2447" s="80" t="str">
        <f t="shared" si="38"/>
        <v/>
      </c>
      <c r="N2447" s="1" t="e">
        <f>IF(AND(B2440=#REF!,C2440=#REF!),LOOKUP(9.99999999999999E+307,$N$1:N2446)+1,"")</f>
        <v>#REF!</v>
      </c>
      <c r="AH2447" s="3"/>
    </row>
    <row r="2448" spans="2:34" ht="20.100000000000001" customHeight="1" x14ac:dyDescent="0.2">
      <c r="B2448" s="38"/>
      <c r="C2448" s="27"/>
      <c r="D2448" s="28"/>
      <c r="E2448" s="25"/>
      <c r="F2448" s="25"/>
      <c r="G2448" s="37"/>
      <c r="H2448" s="80" t="str">
        <f t="shared" si="38"/>
        <v/>
      </c>
      <c r="N2448" s="1" t="e">
        <f>IF(AND(B2441=#REF!,C2441=#REF!),LOOKUP(9.99999999999999E+307,$N$1:N2447)+1,"")</f>
        <v>#REF!</v>
      </c>
      <c r="AH2448" s="3"/>
    </row>
    <row r="2449" spans="2:34" ht="20.100000000000001" customHeight="1" x14ac:dyDescent="0.2">
      <c r="B2449" s="38"/>
      <c r="C2449" s="27"/>
      <c r="D2449" s="28"/>
      <c r="E2449" s="25"/>
      <c r="F2449" s="25"/>
      <c r="G2449" s="37"/>
      <c r="H2449" s="80" t="str">
        <f t="shared" si="38"/>
        <v/>
      </c>
      <c r="N2449" s="1" t="e">
        <f>IF(AND(B2442=#REF!,C2442=#REF!),LOOKUP(9.99999999999999E+307,$N$1:N2448)+1,"")</f>
        <v>#REF!</v>
      </c>
      <c r="AH2449" s="3"/>
    </row>
    <row r="2450" spans="2:34" ht="20.100000000000001" customHeight="1" x14ac:dyDescent="0.2">
      <c r="B2450" s="38"/>
      <c r="C2450" s="27"/>
      <c r="D2450" s="28"/>
      <c r="E2450" s="25"/>
      <c r="F2450" s="25"/>
      <c r="G2450" s="37"/>
      <c r="H2450" s="80" t="str">
        <f t="shared" si="38"/>
        <v/>
      </c>
      <c r="N2450" s="1" t="e">
        <f>IF(AND(B2443=#REF!,C2443=#REF!),LOOKUP(9.99999999999999E+307,$N$1:N2449)+1,"")</f>
        <v>#REF!</v>
      </c>
      <c r="AH2450" s="3"/>
    </row>
    <row r="2451" spans="2:34" ht="20.100000000000001" customHeight="1" x14ac:dyDescent="0.2">
      <c r="B2451" s="38"/>
      <c r="C2451" s="27"/>
      <c r="D2451" s="28"/>
      <c r="E2451" s="25"/>
      <c r="F2451" s="25"/>
      <c r="G2451" s="37"/>
      <c r="H2451" s="80" t="str">
        <f t="shared" si="38"/>
        <v/>
      </c>
      <c r="N2451" s="1" t="e">
        <f>IF(AND(B2444=#REF!,C2444=#REF!),LOOKUP(9.99999999999999E+307,$N$1:N2450)+1,"")</f>
        <v>#REF!</v>
      </c>
      <c r="AH2451" s="3"/>
    </row>
    <row r="2452" spans="2:34" ht="20.100000000000001" customHeight="1" x14ac:dyDescent="0.2">
      <c r="B2452" s="38"/>
      <c r="C2452" s="27"/>
      <c r="D2452" s="28"/>
      <c r="E2452" s="25"/>
      <c r="F2452" s="25"/>
      <c r="G2452" s="37"/>
      <c r="H2452" s="80" t="str">
        <f t="shared" si="38"/>
        <v/>
      </c>
      <c r="N2452" s="1" t="e">
        <f>IF(AND(B2445=#REF!,C2445=#REF!),LOOKUP(9.99999999999999E+307,$N$1:N2451)+1,"")</f>
        <v>#REF!</v>
      </c>
      <c r="AH2452" s="3"/>
    </row>
    <row r="2453" spans="2:34" ht="20.100000000000001" customHeight="1" x14ac:dyDescent="0.2">
      <c r="B2453" s="38"/>
      <c r="C2453" s="27"/>
      <c r="D2453" s="28"/>
      <c r="E2453" s="25"/>
      <c r="F2453" s="25"/>
      <c r="G2453" s="37"/>
      <c r="H2453" s="80" t="str">
        <f t="shared" si="38"/>
        <v/>
      </c>
      <c r="N2453" s="1" t="e">
        <f>IF(AND(B2446=#REF!,C2446=#REF!),LOOKUP(9.99999999999999E+307,$N$1:N2452)+1,"")</f>
        <v>#REF!</v>
      </c>
      <c r="AH2453" s="3"/>
    </row>
    <row r="2454" spans="2:34" ht="20.100000000000001" customHeight="1" x14ac:dyDescent="0.2">
      <c r="B2454" s="38"/>
      <c r="C2454" s="27"/>
      <c r="D2454" s="28"/>
      <c r="E2454" s="25"/>
      <c r="F2454" s="25"/>
      <c r="G2454" s="37"/>
      <c r="H2454" s="80" t="str">
        <f t="shared" si="38"/>
        <v/>
      </c>
      <c r="N2454" s="1" t="e">
        <f>IF(AND(B2447=#REF!,C2447=#REF!),LOOKUP(9.99999999999999E+307,$N$1:N2453)+1,"")</f>
        <v>#REF!</v>
      </c>
      <c r="AH2454" s="3"/>
    </row>
    <row r="2455" spans="2:34" ht="20.100000000000001" customHeight="1" x14ac:dyDescent="0.2">
      <c r="B2455" s="38"/>
      <c r="C2455" s="27"/>
      <c r="D2455" s="28"/>
      <c r="E2455" s="25"/>
      <c r="F2455" s="25"/>
      <c r="G2455" s="37"/>
      <c r="H2455" s="80" t="str">
        <f t="shared" si="38"/>
        <v/>
      </c>
      <c r="N2455" s="1" t="e">
        <f>IF(AND(B2448=#REF!,C2448=#REF!),LOOKUP(9.99999999999999E+307,$N$1:N2454)+1,"")</f>
        <v>#REF!</v>
      </c>
      <c r="AH2455" s="3"/>
    </row>
    <row r="2456" spans="2:34" ht="20.100000000000001" customHeight="1" x14ac:dyDescent="0.2">
      <c r="B2456" s="38"/>
      <c r="C2456" s="27"/>
      <c r="D2456" s="28"/>
      <c r="E2456" s="25"/>
      <c r="F2456" s="25"/>
      <c r="G2456" s="37"/>
      <c r="H2456" s="80" t="str">
        <f t="shared" si="38"/>
        <v/>
      </c>
      <c r="N2456" s="1" t="e">
        <f>IF(AND(B2449=#REF!,C2449=#REF!),LOOKUP(9.99999999999999E+307,$N$1:N2455)+1,"")</f>
        <v>#REF!</v>
      </c>
      <c r="AH2456" s="3"/>
    </row>
    <row r="2457" spans="2:34" ht="20.100000000000001" customHeight="1" x14ac:dyDescent="0.2">
      <c r="B2457" s="38"/>
      <c r="C2457" s="27"/>
      <c r="D2457" s="28"/>
      <c r="E2457" s="25"/>
      <c r="F2457" s="25"/>
      <c r="G2457" s="37"/>
      <c r="H2457" s="80" t="str">
        <f t="shared" si="38"/>
        <v/>
      </c>
      <c r="N2457" s="1" t="e">
        <f>IF(AND(B2450=#REF!,C2450=#REF!),LOOKUP(9.99999999999999E+307,$N$1:N2456)+1,"")</f>
        <v>#REF!</v>
      </c>
      <c r="AH2457" s="3"/>
    </row>
    <row r="2458" spans="2:34" ht="20.100000000000001" customHeight="1" x14ac:dyDescent="0.2">
      <c r="B2458" s="38"/>
      <c r="C2458" s="27"/>
      <c r="D2458" s="28"/>
      <c r="E2458" s="25"/>
      <c r="F2458" s="25"/>
      <c r="G2458" s="37"/>
      <c r="H2458" s="80" t="str">
        <f t="shared" si="38"/>
        <v/>
      </c>
      <c r="N2458" s="1" t="e">
        <f>IF(AND(B2451=#REF!,C2451=#REF!),LOOKUP(9.99999999999999E+307,$N$1:N2457)+1,"")</f>
        <v>#REF!</v>
      </c>
      <c r="AH2458" s="3"/>
    </row>
    <row r="2459" spans="2:34" ht="20.100000000000001" customHeight="1" x14ac:dyDescent="0.2">
      <c r="B2459" s="38"/>
      <c r="C2459" s="27"/>
      <c r="D2459" s="28"/>
      <c r="E2459" s="25"/>
      <c r="F2459" s="25"/>
      <c r="G2459" s="37"/>
      <c r="H2459" s="80" t="str">
        <f t="shared" si="38"/>
        <v/>
      </c>
      <c r="N2459" s="1" t="e">
        <f>IF(AND(B2452=#REF!,C2452=#REF!),LOOKUP(9.99999999999999E+307,$N$1:N2458)+1,"")</f>
        <v>#REF!</v>
      </c>
      <c r="AH2459" s="3"/>
    </row>
    <row r="2460" spans="2:34" ht="20.100000000000001" customHeight="1" x14ac:dyDescent="0.2">
      <c r="B2460" s="38"/>
      <c r="C2460" s="27"/>
      <c r="D2460" s="28"/>
      <c r="E2460" s="25"/>
      <c r="F2460" s="25"/>
      <c r="G2460" s="37"/>
      <c r="H2460" s="80" t="str">
        <f t="shared" si="38"/>
        <v/>
      </c>
      <c r="N2460" s="1" t="e">
        <f>IF(AND(B2453=#REF!,C2453=#REF!),LOOKUP(9.99999999999999E+307,$N$1:N2459)+1,"")</f>
        <v>#REF!</v>
      </c>
      <c r="AH2460" s="3"/>
    </row>
    <row r="2461" spans="2:34" ht="20.100000000000001" customHeight="1" x14ac:dyDescent="0.2">
      <c r="B2461" s="38"/>
      <c r="C2461" s="27"/>
      <c r="D2461" s="28"/>
      <c r="E2461" s="25"/>
      <c r="F2461" s="25"/>
      <c r="G2461" s="37"/>
      <c r="H2461" s="80" t="str">
        <f t="shared" si="38"/>
        <v/>
      </c>
      <c r="N2461" s="1" t="e">
        <f>IF(AND(B2454=#REF!,C2454=#REF!),LOOKUP(9.99999999999999E+307,$N$1:N2460)+1,"")</f>
        <v>#REF!</v>
      </c>
      <c r="AH2461" s="3"/>
    </row>
    <row r="2462" spans="2:34" ht="20.100000000000001" customHeight="1" x14ac:dyDescent="0.2">
      <c r="B2462" s="38"/>
      <c r="C2462" s="27"/>
      <c r="D2462" s="28"/>
      <c r="E2462" s="25"/>
      <c r="F2462" s="25"/>
      <c r="G2462" s="37"/>
      <c r="H2462" s="80" t="str">
        <f t="shared" si="38"/>
        <v/>
      </c>
      <c r="N2462" s="1" t="e">
        <f>IF(AND(B2455=#REF!,C2455=#REF!),LOOKUP(9.99999999999999E+307,$N$1:N2461)+1,"")</f>
        <v>#REF!</v>
      </c>
      <c r="AH2462" s="3"/>
    </row>
    <row r="2463" spans="2:34" ht="20.100000000000001" customHeight="1" x14ac:dyDescent="0.2">
      <c r="B2463" s="38"/>
      <c r="C2463" s="27"/>
      <c r="D2463" s="28"/>
      <c r="E2463" s="25"/>
      <c r="F2463" s="25"/>
      <c r="G2463" s="37"/>
      <c r="H2463" s="80" t="str">
        <f t="shared" si="38"/>
        <v/>
      </c>
      <c r="N2463" s="1" t="e">
        <f>IF(AND(B2456=#REF!,C2456=#REF!),LOOKUP(9.99999999999999E+307,$N$1:N2462)+1,"")</f>
        <v>#REF!</v>
      </c>
      <c r="AH2463" s="3"/>
    </row>
    <row r="2464" spans="2:34" ht="20.100000000000001" customHeight="1" x14ac:dyDescent="0.2">
      <c r="B2464" s="38"/>
      <c r="C2464" s="27"/>
      <c r="D2464" s="28"/>
      <c r="E2464" s="25"/>
      <c r="F2464" s="25"/>
      <c r="G2464" s="37"/>
      <c r="H2464" s="80" t="str">
        <f t="shared" si="38"/>
        <v/>
      </c>
      <c r="N2464" s="1" t="e">
        <f>IF(AND(B2457=#REF!,C2457=#REF!),LOOKUP(9.99999999999999E+307,$N$1:N2463)+1,"")</f>
        <v>#REF!</v>
      </c>
      <c r="AH2464" s="3"/>
    </row>
    <row r="2465" spans="2:34" ht="20.100000000000001" customHeight="1" x14ac:dyDescent="0.2">
      <c r="B2465" s="38"/>
      <c r="C2465" s="27"/>
      <c r="D2465" s="28"/>
      <c r="E2465" s="25"/>
      <c r="F2465" s="25"/>
      <c r="G2465" s="37"/>
      <c r="H2465" s="80" t="str">
        <f t="shared" si="38"/>
        <v/>
      </c>
      <c r="N2465" s="1" t="e">
        <f>IF(AND(B2458=#REF!,C2458=#REF!),LOOKUP(9.99999999999999E+307,$N$1:N2464)+1,"")</f>
        <v>#REF!</v>
      </c>
      <c r="AH2465" s="3"/>
    </row>
    <row r="2466" spans="2:34" ht="20.100000000000001" customHeight="1" x14ac:dyDescent="0.2">
      <c r="B2466" s="38"/>
      <c r="C2466" s="27"/>
      <c r="D2466" s="28"/>
      <c r="E2466" s="25"/>
      <c r="F2466" s="25"/>
      <c r="G2466" s="37"/>
      <c r="H2466" s="80" t="str">
        <f t="shared" si="38"/>
        <v/>
      </c>
      <c r="N2466" s="1" t="e">
        <f>IF(AND(B2459=#REF!,C2459=#REF!),LOOKUP(9.99999999999999E+307,$N$1:N2465)+1,"")</f>
        <v>#REF!</v>
      </c>
      <c r="AH2466" s="3"/>
    </row>
    <row r="2467" spans="2:34" ht="20.100000000000001" customHeight="1" x14ac:dyDescent="0.2">
      <c r="B2467" s="38"/>
      <c r="C2467" s="27"/>
      <c r="D2467" s="28"/>
      <c r="E2467" s="25"/>
      <c r="F2467" s="25"/>
      <c r="G2467" s="37"/>
      <c r="H2467" s="80" t="str">
        <f t="shared" si="38"/>
        <v/>
      </c>
      <c r="N2467" s="1" t="e">
        <f>IF(AND(B2460=#REF!,C2460=#REF!),LOOKUP(9.99999999999999E+307,$N$1:N2466)+1,"")</f>
        <v>#REF!</v>
      </c>
      <c r="AH2467" s="3"/>
    </row>
    <row r="2468" spans="2:34" ht="20.100000000000001" customHeight="1" x14ac:dyDescent="0.2">
      <c r="B2468" s="38"/>
      <c r="C2468" s="27"/>
      <c r="D2468" s="28"/>
      <c r="E2468" s="25"/>
      <c r="F2468" s="25"/>
      <c r="G2468" s="37"/>
      <c r="H2468" s="80" t="str">
        <f t="shared" si="38"/>
        <v/>
      </c>
      <c r="N2468" s="1" t="e">
        <f>IF(AND(B2461=#REF!,C2461=#REF!),LOOKUP(9.99999999999999E+307,$N$1:N2467)+1,"")</f>
        <v>#REF!</v>
      </c>
      <c r="AH2468" s="3"/>
    </row>
    <row r="2469" spans="2:34" ht="20.100000000000001" customHeight="1" x14ac:dyDescent="0.2">
      <c r="B2469" s="38"/>
      <c r="C2469" s="27"/>
      <c r="D2469" s="28"/>
      <c r="E2469" s="25"/>
      <c r="F2469" s="25"/>
      <c r="G2469" s="37"/>
      <c r="H2469" s="80" t="str">
        <f t="shared" si="38"/>
        <v/>
      </c>
      <c r="N2469" s="1" t="e">
        <f>IF(AND(B2462=#REF!,C2462=#REF!),LOOKUP(9.99999999999999E+307,$N$1:N2468)+1,"")</f>
        <v>#REF!</v>
      </c>
      <c r="AH2469" s="3"/>
    </row>
    <row r="2470" spans="2:34" ht="20.100000000000001" customHeight="1" x14ac:dyDescent="0.2">
      <c r="B2470" s="38"/>
      <c r="C2470" s="27"/>
      <c r="D2470" s="28"/>
      <c r="E2470" s="25"/>
      <c r="F2470" s="25"/>
      <c r="G2470" s="37"/>
      <c r="H2470" s="80" t="str">
        <f t="shared" si="38"/>
        <v/>
      </c>
      <c r="N2470" s="1" t="e">
        <f>IF(AND(B2463=#REF!,C2463=#REF!),LOOKUP(9.99999999999999E+307,$N$1:N2469)+1,"")</f>
        <v>#REF!</v>
      </c>
      <c r="AH2470" s="3"/>
    </row>
    <row r="2471" spans="2:34" ht="20.100000000000001" customHeight="1" x14ac:dyDescent="0.2">
      <c r="B2471" s="38"/>
      <c r="C2471" s="27"/>
      <c r="D2471" s="28"/>
      <c r="E2471" s="25"/>
      <c r="F2471" s="25"/>
      <c r="G2471" s="37"/>
      <c r="H2471" s="80" t="str">
        <f t="shared" si="38"/>
        <v/>
      </c>
      <c r="N2471" s="1" t="e">
        <f>IF(AND(B2464=#REF!,C2464=#REF!),LOOKUP(9.99999999999999E+307,$N$1:N2470)+1,"")</f>
        <v>#REF!</v>
      </c>
      <c r="AH2471" s="3"/>
    </row>
    <row r="2472" spans="2:34" ht="20.100000000000001" customHeight="1" x14ac:dyDescent="0.2">
      <c r="B2472" s="38"/>
      <c r="C2472" s="27"/>
      <c r="D2472" s="28"/>
      <c r="E2472" s="25"/>
      <c r="F2472" s="25"/>
      <c r="G2472" s="37"/>
      <c r="H2472" s="80" t="str">
        <f t="shared" si="38"/>
        <v/>
      </c>
      <c r="N2472" s="1" t="e">
        <f>IF(AND(B2465=#REF!,C2465=#REF!),LOOKUP(9.99999999999999E+307,$N$1:N2471)+1,"")</f>
        <v>#REF!</v>
      </c>
      <c r="AH2472" s="3"/>
    </row>
    <row r="2473" spans="2:34" ht="20.100000000000001" customHeight="1" x14ac:dyDescent="0.2">
      <c r="B2473" s="38"/>
      <c r="C2473" s="27"/>
      <c r="D2473" s="28"/>
      <c r="E2473" s="25"/>
      <c r="F2473" s="25"/>
      <c r="G2473" s="37"/>
      <c r="H2473" s="80" t="str">
        <f t="shared" si="38"/>
        <v/>
      </c>
      <c r="N2473" s="1" t="e">
        <f>IF(AND(B2466=#REF!,C2466=#REF!),LOOKUP(9.99999999999999E+307,$N$1:N2472)+1,"")</f>
        <v>#REF!</v>
      </c>
      <c r="AH2473" s="3"/>
    </row>
    <row r="2474" spans="2:34" ht="20.100000000000001" customHeight="1" x14ac:dyDescent="0.2">
      <c r="B2474" s="38"/>
      <c r="C2474" s="27"/>
      <c r="D2474" s="28"/>
      <c r="E2474" s="25"/>
      <c r="F2474" s="25"/>
      <c r="G2474" s="37"/>
      <c r="H2474" s="80" t="str">
        <f t="shared" si="38"/>
        <v/>
      </c>
      <c r="N2474" s="1" t="e">
        <f>IF(AND(B2467=#REF!,C2467=#REF!),LOOKUP(9.99999999999999E+307,$N$1:N2473)+1,"")</f>
        <v>#REF!</v>
      </c>
      <c r="AH2474" s="3"/>
    </row>
    <row r="2475" spans="2:34" ht="20.100000000000001" customHeight="1" x14ac:dyDescent="0.2">
      <c r="B2475" s="38"/>
      <c r="C2475" s="27"/>
      <c r="D2475" s="28"/>
      <c r="E2475" s="25"/>
      <c r="F2475" s="25"/>
      <c r="G2475" s="37"/>
      <c r="H2475" s="80" t="str">
        <f t="shared" si="38"/>
        <v/>
      </c>
      <c r="N2475" s="1" t="e">
        <f>IF(AND(B2468=#REF!,C2468=#REF!),LOOKUP(9.99999999999999E+307,$N$1:N2474)+1,"")</f>
        <v>#REF!</v>
      </c>
      <c r="AH2475" s="3"/>
    </row>
    <row r="2476" spans="2:34" ht="20.100000000000001" customHeight="1" x14ac:dyDescent="0.2">
      <c r="B2476" s="38"/>
      <c r="C2476" s="27"/>
      <c r="D2476" s="28"/>
      <c r="E2476" s="25"/>
      <c r="F2476" s="25"/>
      <c r="G2476" s="37"/>
      <c r="H2476" s="80" t="str">
        <f t="shared" si="38"/>
        <v/>
      </c>
      <c r="N2476" s="1" t="e">
        <f>IF(AND(B2469=#REF!,C2469=#REF!),LOOKUP(9.99999999999999E+307,$N$1:N2475)+1,"")</f>
        <v>#REF!</v>
      </c>
      <c r="AH2476" s="3"/>
    </row>
    <row r="2477" spans="2:34" ht="20.100000000000001" customHeight="1" x14ac:dyDescent="0.2">
      <c r="B2477" s="38"/>
      <c r="C2477" s="27"/>
      <c r="D2477" s="28"/>
      <c r="E2477" s="25"/>
      <c r="F2477" s="25"/>
      <c r="G2477" s="37"/>
      <c r="H2477" s="80" t="str">
        <f t="shared" si="38"/>
        <v/>
      </c>
      <c r="N2477" s="1" t="e">
        <f>IF(AND(B2470=#REF!,C2470=#REF!),LOOKUP(9.99999999999999E+307,$N$1:N2476)+1,"")</f>
        <v>#REF!</v>
      </c>
      <c r="AH2477" s="3"/>
    </row>
    <row r="2478" spans="2:34" ht="20.100000000000001" customHeight="1" x14ac:dyDescent="0.2">
      <c r="B2478" s="38"/>
      <c r="C2478" s="27"/>
      <c r="D2478" s="28"/>
      <c r="E2478" s="25"/>
      <c r="F2478" s="25"/>
      <c r="G2478" s="37"/>
      <c r="H2478" s="80" t="str">
        <f t="shared" si="38"/>
        <v/>
      </c>
      <c r="N2478" s="1" t="e">
        <f>IF(AND(B2471=#REF!,C2471=#REF!),LOOKUP(9.99999999999999E+307,$N$1:N2477)+1,"")</f>
        <v>#REF!</v>
      </c>
      <c r="AH2478" s="3"/>
    </row>
    <row r="2479" spans="2:34" ht="20.100000000000001" customHeight="1" x14ac:dyDescent="0.2">
      <c r="B2479" s="38"/>
      <c r="C2479" s="27"/>
      <c r="D2479" s="28"/>
      <c r="E2479" s="25"/>
      <c r="F2479" s="25"/>
      <c r="G2479" s="37"/>
      <c r="H2479" s="80" t="str">
        <f t="shared" si="38"/>
        <v/>
      </c>
      <c r="N2479" s="1" t="e">
        <f>IF(AND(B2472=#REF!,C2472=#REF!),LOOKUP(9.99999999999999E+307,$N$1:N2478)+1,"")</f>
        <v>#REF!</v>
      </c>
      <c r="AH2479" s="3"/>
    </row>
    <row r="2480" spans="2:34" ht="20.100000000000001" customHeight="1" x14ac:dyDescent="0.2">
      <c r="B2480" s="38"/>
      <c r="C2480" s="27"/>
      <c r="D2480" s="28"/>
      <c r="E2480" s="25"/>
      <c r="F2480" s="25"/>
      <c r="G2480" s="37"/>
      <c r="H2480" s="80" t="str">
        <f t="shared" si="38"/>
        <v/>
      </c>
      <c r="N2480" s="1" t="e">
        <f>IF(AND(B2473=#REF!,C2473=#REF!),LOOKUP(9.99999999999999E+307,$N$1:N2479)+1,"")</f>
        <v>#REF!</v>
      </c>
      <c r="AH2480" s="3"/>
    </row>
    <row r="2481" spans="2:34" ht="20.100000000000001" customHeight="1" x14ac:dyDescent="0.2">
      <c r="B2481" s="38"/>
      <c r="C2481" s="27"/>
      <c r="D2481" s="28"/>
      <c r="E2481" s="25"/>
      <c r="F2481" s="25"/>
      <c r="G2481" s="37"/>
      <c r="H2481" s="80" t="str">
        <f t="shared" si="38"/>
        <v/>
      </c>
      <c r="N2481" s="1" t="e">
        <f>IF(AND(B2474=#REF!,C2474=#REF!),LOOKUP(9.99999999999999E+307,$N$1:N2480)+1,"")</f>
        <v>#REF!</v>
      </c>
      <c r="AH2481" s="3"/>
    </row>
    <row r="2482" spans="2:34" ht="20.100000000000001" customHeight="1" x14ac:dyDescent="0.2">
      <c r="B2482" s="38"/>
      <c r="C2482" s="27"/>
      <c r="D2482" s="28"/>
      <c r="E2482" s="25"/>
      <c r="F2482" s="25"/>
      <c r="G2482" s="37"/>
      <c r="H2482" s="80" t="str">
        <f t="shared" si="38"/>
        <v/>
      </c>
      <c r="N2482" s="1" t="e">
        <f>IF(AND(B2475=#REF!,C2475=#REF!),LOOKUP(9.99999999999999E+307,$N$1:N2481)+1,"")</f>
        <v>#REF!</v>
      </c>
      <c r="AH2482" s="3"/>
    </row>
    <row r="2483" spans="2:34" ht="20.100000000000001" customHeight="1" x14ac:dyDescent="0.2">
      <c r="B2483" s="38"/>
      <c r="C2483" s="27"/>
      <c r="D2483" s="28"/>
      <c r="E2483" s="25"/>
      <c r="F2483" s="25"/>
      <c r="G2483" s="37"/>
      <c r="H2483" s="80" t="str">
        <f t="shared" si="38"/>
        <v/>
      </c>
      <c r="N2483" s="1" t="e">
        <f>IF(AND(B2476=#REF!,C2476=#REF!),LOOKUP(9.99999999999999E+307,$N$1:N2482)+1,"")</f>
        <v>#REF!</v>
      </c>
      <c r="AH2483" s="3"/>
    </row>
    <row r="2484" spans="2:34" ht="20.100000000000001" customHeight="1" x14ac:dyDescent="0.2">
      <c r="B2484" s="38"/>
      <c r="C2484" s="27"/>
      <c r="D2484" s="28"/>
      <c r="E2484" s="25"/>
      <c r="F2484" s="25"/>
      <c r="G2484" s="37"/>
      <c r="H2484" s="80" t="str">
        <f t="shared" si="38"/>
        <v/>
      </c>
      <c r="N2484" s="1" t="e">
        <f>IF(AND(B2477=#REF!,C2477=#REF!),LOOKUP(9.99999999999999E+307,$N$1:N2483)+1,"")</f>
        <v>#REF!</v>
      </c>
      <c r="AH2484" s="3"/>
    </row>
    <row r="2485" spans="2:34" ht="20.100000000000001" customHeight="1" x14ac:dyDescent="0.2">
      <c r="B2485" s="38"/>
      <c r="C2485" s="27"/>
      <c r="D2485" s="28"/>
      <c r="E2485" s="25"/>
      <c r="F2485" s="25"/>
      <c r="G2485" s="37"/>
      <c r="H2485" s="80" t="str">
        <f t="shared" si="38"/>
        <v/>
      </c>
      <c r="N2485" s="1" t="e">
        <f>IF(AND(B2478=#REF!,C2478=#REF!),LOOKUP(9.99999999999999E+307,$N$1:N2484)+1,"")</f>
        <v>#REF!</v>
      </c>
      <c r="AH2485" s="3"/>
    </row>
    <row r="2486" spans="2:34" ht="20.100000000000001" customHeight="1" x14ac:dyDescent="0.2">
      <c r="B2486" s="38"/>
      <c r="C2486" s="27"/>
      <c r="D2486" s="28"/>
      <c r="E2486" s="25"/>
      <c r="F2486" s="25"/>
      <c r="G2486" s="37"/>
      <c r="H2486" s="80" t="str">
        <f t="shared" si="38"/>
        <v/>
      </c>
      <c r="N2486" s="1" t="e">
        <f>IF(AND(B2479=#REF!,C2479=#REF!),LOOKUP(9.99999999999999E+307,$N$1:N2485)+1,"")</f>
        <v>#REF!</v>
      </c>
      <c r="AH2486" s="3"/>
    </row>
    <row r="2487" spans="2:34" ht="20.100000000000001" customHeight="1" x14ac:dyDescent="0.2">
      <c r="B2487" s="38"/>
      <c r="C2487" s="27"/>
      <c r="D2487" s="28"/>
      <c r="E2487" s="25"/>
      <c r="F2487" s="25"/>
      <c r="G2487" s="37"/>
      <c r="H2487" s="80" t="str">
        <f t="shared" si="38"/>
        <v/>
      </c>
      <c r="N2487" s="1" t="e">
        <f>IF(AND(B2480=#REF!,C2480=#REF!),LOOKUP(9.99999999999999E+307,$N$1:N2486)+1,"")</f>
        <v>#REF!</v>
      </c>
      <c r="AH2487" s="3"/>
    </row>
    <row r="2488" spans="2:34" ht="20.100000000000001" customHeight="1" x14ac:dyDescent="0.2">
      <c r="B2488" s="38"/>
      <c r="C2488" s="27"/>
      <c r="D2488" s="28"/>
      <c r="E2488" s="25"/>
      <c r="F2488" s="25"/>
      <c r="G2488" s="37"/>
      <c r="H2488" s="80" t="str">
        <f t="shared" si="38"/>
        <v/>
      </c>
      <c r="N2488" s="1" t="e">
        <f>IF(AND(B2481=#REF!,C2481=#REF!),LOOKUP(9.99999999999999E+307,$N$1:N2487)+1,"")</f>
        <v>#REF!</v>
      </c>
      <c r="AH2488" s="3"/>
    </row>
    <row r="2489" spans="2:34" ht="20.100000000000001" customHeight="1" x14ac:dyDescent="0.2">
      <c r="B2489" s="38"/>
      <c r="C2489" s="27"/>
      <c r="D2489" s="28"/>
      <c r="E2489" s="25"/>
      <c r="F2489" s="25"/>
      <c r="G2489" s="37"/>
      <c r="H2489" s="80" t="str">
        <f t="shared" si="38"/>
        <v/>
      </c>
      <c r="N2489" s="1" t="e">
        <f>IF(AND(B2482=#REF!,C2482=#REF!),LOOKUP(9.99999999999999E+307,$N$1:N2488)+1,"")</f>
        <v>#REF!</v>
      </c>
      <c r="AH2489" s="3"/>
    </row>
    <row r="2490" spans="2:34" ht="20.100000000000001" customHeight="1" x14ac:dyDescent="0.2">
      <c r="B2490" s="38"/>
      <c r="C2490" s="27"/>
      <c r="D2490" s="28"/>
      <c r="E2490" s="25"/>
      <c r="F2490" s="25"/>
      <c r="G2490" s="37"/>
      <c r="H2490" s="80" t="str">
        <f t="shared" si="38"/>
        <v/>
      </c>
      <c r="N2490" s="1" t="e">
        <f>IF(AND(B2483=#REF!,C2483=#REF!),LOOKUP(9.99999999999999E+307,$N$1:N2489)+1,"")</f>
        <v>#REF!</v>
      </c>
      <c r="AH2490" s="3"/>
    </row>
    <row r="2491" spans="2:34" ht="20.100000000000001" customHeight="1" x14ac:dyDescent="0.2">
      <c r="B2491" s="38"/>
      <c r="C2491" s="27"/>
      <c r="D2491" s="28"/>
      <c r="E2491" s="25"/>
      <c r="F2491" s="25"/>
      <c r="G2491" s="37"/>
      <c r="H2491" s="80" t="str">
        <f t="shared" si="38"/>
        <v/>
      </c>
      <c r="N2491" s="1" t="e">
        <f>IF(AND(B2484=#REF!,C2484=#REF!),LOOKUP(9.99999999999999E+307,$N$1:N2490)+1,"")</f>
        <v>#REF!</v>
      </c>
      <c r="AH2491" s="3"/>
    </row>
    <row r="2492" spans="2:34" ht="20.100000000000001" customHeight="1" x14ac:dyDescent="0.2">
      <c r="B2492" s="38"/>
      <c r="C2492" s="27"/>
      <c r="D2492" s="28"/>
      <c r="E2492" s="25"/>
      <c r="F2492" s="25"/>
      <c r="G2492" s="37"/>
      <c r="H2492" s="80" t="str">
        <f t="shared" si="38"/>
        <v/>
      </c>
      <c r="N2492" s="1" t="e">
        <f>IF(AND(B2485=#REF!,C2485=#REF!),LOOKUP(9.99999999999999E+307,$N$1:N2491)+1,"")</f>
        <v>#REF!</v>
      </c>
      <c r="AH2492" s="3"/>
    </row>
    <row r="2493" spans="2:34" ht="20.100000000000001" customHeight="1" x14ac:dyDescent="0.2">
      <c r="B2493" s="38"/>
      <c r="C2493" s="27"/>
      <c r="D2493" s="28"/>
      <c r="E2493" s="25"/>
      <c r="F2493" s="25"/>
      <c r="G2493" s="37"/>
      <c r="H2493" s="80" t="str">
        <f t="shared" si="38"/>
        <v/>
      </c>
      <c r="N2493" s="1" t="e">
        <f>IF(AND(B2486=#REF!,C2486=#REF!),LOOKUP(9.99999999999999E+307,$N$1:N2492)+1,"")</f>
        <v>#REF!</v>
      </c>
      <c r="AH2493" s="3"/>
    </row>
    <row r="2494" spans="2:34" ht="20.100000000000001" customHeight="1" x14ac:dyDescent="0.2">
      <c r="B2494" s="38"/>
      <c r="C2494" s="27"/>
      <c r="D2494" s="28"/>
      <c r="E2494" s="25"/>
      <c r="F2494" s="25"/>
      <c r="G2494" s="37"/>
      <c r="H2494" s="80" t="str">
        <f t="shared" si="38"/>
        <v/>
      </c>
      <c r="N2494" s="1" t="e">
        <f>IF(AND(B2487=#REF!,C2487=#REF!),LOOKUP(9.99999999999999E+307,$N$1:N2493)+1,"")</f>
        <v>#REF!</v>
      </c>
      <c r="AH2494" s="3"/>
    </row>
    <row r="2495" spans="2:34" ht="20.100000000000001" customHeight="1" x14ac:dyDescent="0.2">
      <c r="B2495" s="38"/>
      <c r="C2495" s="27"/>
      <c r="D2495" s="28"/>
      <c r="E2495" s="25"/>
      <c r="F2495" s="25"/>
      <c r="G2495" s="37"/>
      <c r="H2495" s="80" t="str">
        <f t="shared" si="38"/>
        <v/>
      </c>
      <c r="N2495" s="1" t="e">
        <f>IF(AND(B2488=#REF!,C2488=#REF!),LOOKUP(9.99999999999999E+307,$N$1:N2494)+1,"")</f>
        <v>#REF!</v>
      </c>
      <c r="AH2495" s="3"/>
    </row>
    <row r="2496" spans="2:34" ht="20.100000000000001" customHeight="1" x14ac:dyDescent="0.2">
      <c r="B2496" s="38"/>
      <c r="C2496" s="27"/>
      <c r="D2496" s="28"/>
      <c r="E2496" s="25"/>
      <c r="F2496" s="25"/>
      <c r="G2496" s="37"/>
      <c r="H2496" s="80" t="str">
        <f t="shared" si="38"/>
        <v/>
      </c>
      <c r="N2496" s="1" t="e">
        <f>IF(AND(B2489=#REF!,C2489=#REF!),LOOKUP(9.99999999999999E+307,$N$1:N2495)+1,"")</f>
        <v>#REF!</v>
      </c>
      <c r="AH2496" s="3"/>
    </row>
    <row r="2497" spans="2:34" ht="20.100000000000001" customHeight="1" x14ac:dyDescent="0.2">
      <c r="B2497" s="38"/>
      <c r="C2497" s="27"/>
      <c r="D2497" s="28"/>
      <c r="E2497" s="25"/>
      <c r="F2497" s="25"/>
      <c r="G2497" s="37"/>
      <c r="H2497" s="80" t="str">
        <f t="shared" si="38"/>
        <v/>
      </c>
      <c r="N2497" s="1" t="e">
        <f>IF(AND(B2490=#REF!,C2490=#REF!),LOOKUP(9.99999999999999E+307,$N$1:N2496)+1,"")</f>
        <v>#REF!</v>
      </c>
      <c r="AH2497" s="3"/>
    </row>
    <row r="2498" spans="2:34" ht="20.100000000000001" customHeight="1" x14ac:dyDescent="0.2">
      <c r="B2498" s="38"/>
      <c r="C2498" s="27"/>
      <c r="D2498" s="28"/>
      <c r="E2498" s="25"/>
      <c r="F2498" s="25"/>
      <c r="G2498" s="37"/>
      <c r="H2498" s="80" t="str">
        <f t="shared" si="38"/>
        <v/>
      </c>
      <c r="N2498" s="1" t="e">
        <f>IF(AND(B2491=#REF!,C2491=#REF!),LOOKUP(9.99999999999999E+307,$N$1:N2497)+1,"")</f>
        <v>#REF!</v>
      </c>
      <c r="AH2498" s="3"/>
    </row>
    <row r="2499" spans="2:34" ht="20.100000000000001" customHeight="1" x14ac:dyDescent="0.2">
      <c r="B2499" s="38"/>
      <c r="C2499" s="27"/>
      <c r="D2499" s="28"/>
      <c r="E2499" s="25"/>
      <c r="F2499" s="25"/>
      <c r="G2499" s="37"/>
      <c r="H2499" s="3" t="str">
        <f t="shared" si="38"/>
        <v/>
      </c>
      <c r="N2499" s="1" t="e">
        <f>IF(AND(B2492=#REF!,C2492=#REF!),LOOKUP(9.99999999999999E+307,$N$1:N2498)+1,"")</f>
        <v>#REF!</v>
      </c>
      <c r="AH2499" s="3"/>
    </row>
    <row r="2500" spans="2:34" ht="20.100000000000001" customHeight="1" x14ac:dyDescent="0.2">
      <c r="H2500" s="3" t="str">
        <f t="shared" ref="H2500:H2563" si="39">IF(E2500="","",IF(E2500="เด็กชาย","M",IF(E2500="นาย","M","W")))</f>
        <v/>
      </c>
      <c r="N2500" s="1" t="e">
        <f>IF(AND(B2493=#REF!,C2493=#REF!),LOOKUP(9.99999999999999E+307,$N$1:N2499)+1,"")</f>
        <v>#REF!</v>
      </c>
      <c r="AH2500" s="3"/>
    </row>
    <row r="2501" spans="2:34" ht="20.100000000000001" customHeight="1" x14ac:dyDescent="0.2">
      <c r="H2501" s="3" t="str">
        <f t="shared" si="39"/>
        <v/>
      </c>
      <c r="N2501" s="1" t="e">
        <f>IF(AND(B2494=#REF!,C2494=#REF!),LOOKUP(9.99999999999999E+307,$N$1:N2500)+1,"")</f>
        <v>#REF!</v>
      </c>
      <c r="AH2501" s="3"/>
    </row>
    <row r="2502" spans="2:34" ht="20.100000000000001" customHeight="1" x14ac:dyDescent="0.2">
      <c r="H2502" s="3" t="str">
        <f t="shared" si="39"/>
        <v/>
      </c>
      <c r="N2502" s="1" t="e">
        <f>IF(AND(B2495=#REF!,C2495=#REF!),LOOKUP(9.99999999999999E+307,$N$1:N2501)+1,"")</f>
        <v>#REF!</v>
      </c>
    </row>
    <row r="2503" spans="2:34" ht="20.100000000000001" customHeight="1" x14ac:dyDescent="0.2">
      <c r="H2503" s="3" t="str">
        <f t="shared" si="39"/>
        <v/>
      </c>
      <c r="N2503" s="1" t="e">
        <f>IF(AND(B2496=#REF!,C2496=#REF!),LOOKUP(9.99999999999999E+307,$N$1:N2502)+1,"")</f>
        <v>#REF!</v>
      </c>
    </row>
    <row r="2504" spans="2:34" ht="20.100000000000001" customHeight="1" x14ac:dyDescent="0.2">
      <c r="H2504" s="3" t="str">
        <f t="shared" si="39"/>
        <v/>
      </c>
      <c r="N2504" s="1" t="e">
        <f>IF(AND(B2497=#REF!,C2497=#REF!),LOOKUP(9.99999999999999E+307,$N$1:N2503)+1,"")</f>
        <v>#REF!</v>
      </c>
    </row>
    <row r="2505" spans="2:34" ht="20.100000000000001" customHeight="1" x14ac:dyDescent="0.2">
      <c r="H2505" s="3" t="str">
        <f t="shared" si="39"/>
        <v/>
      </c>
      <c r="N2505" s="1" t="e">
        <f>IF(AND(B2498=#REF!,C2498=#REF!),LOOKUP(9.99999999999999E+307,$N$1:N2504)+1,"")</f>
        <v>#REF!</v>
      </c>
    </row>
    <row r="2506" spans="2:34" ht="20.100000000000001" customHeight="1" x14ac:dyDescent="0.2">
      <c r="H2506" s="3" t="str">
        <f t="shared" si="39"/>
        <v/>
      </c>
      <c r="N2506" s="1" t="e">
        <f>IF(AND(B2499=#REF!,C2499=#REF!),LOOKUP(9.99999999999999E+307,$N$1:N2505)+1,"")</f>
        <v>#REF!</v>
      </c>
    </row>
    <row r="2507" spans="2:34" ht="20.100000000000001" customHeight="1" x14ac:dyDescent="0.2">
      <c r="H2507" s="3" t="str">
        <f t="shared" si="39"/>
        <v/>
      </c>
      <c r="N2507" s="1" t="e">
        <f>IF(AND(B2500=#REF!,C2500=#REF!),LOOKUP(9.99999999999999E+307,$N$1:N2506)+1,"")</f>
        <v>#REF!</v>
      </c>
    </row>
    <row r="2508" spans="2:34" ht="20.100000000000001" customHeight="1" x14ac:dyDescent="0.2">
      <c r="H2508" s="3" t="str">
        <f t="shared" si="39"/>
        <v/>
      </c>
      <c r="N2508" s="1" t="e">
        <f>IF(AND(B2501=#REF!,C2501=#REF!),LOOKUP(9.99999999999999E+307,$N$1:N2507)+1,"")</f>
        <v>#REF!</v>
      </c>
    </row>
    <row r="2509" spans="2:34" ht="20.100000000000001" customHeight="1" x14ac:dyDescent="0.2">
      <c r="H2509" s="3" t="str">
        <f t="shared" si="39"/>
        <v/>
      </c>
      <c r="N2509" s="1" t="e">
        <f>IF(AND(B2502=#REF!,C2502=#REF!),LOOKUP(9.99999999999999E+307,$N$1:N2508)+1,"")</f>
        <v>#REF!</v>
      </c>
    </row>
    <row r="2510" spans="2:34" ht="20.100000000000001" customHeight="1" x14ac:dyDescent="0.2">
      <c r="H2510" s="3" t="str">
        <f t="shared" si="39"/>
        <v/>
      </c>
    </row>
    <row r="2511" spans="2:34" ht="20.100000000000001" customHeight="1" x14ac:dyDescent="0.2">
      <c r="H2511" s="3" t="str">
        <f t="shared" si="39"/>
        <v/>
      </c>
    </row>
    <row r="2512" spans="2:34" ht="20.100000000000001" customHeight="1" x14ac:dyDescent="0.2">
      <c r="H2512" s="3" t="str">
        <f t="shared" si="39"/>
        <v/>
      </c>
    </row>
    <row r="2513" spans="8:8" ht="20.100000000000001" customHeight="1" x14ac:dyDescent="0.2">
      <c r="H2513" s="3" t="str">
        <f t="shared" si="39"/>
        <v/>
      </c>
    </row>
    <row r="2514" spans="8:8" ht="20.100000000000001" customHeight="1" x14ac:dyDescent="0.2">
      <c r="H2514" s="3" t="str">
        <f t="shared" si="39"/>
        <v/>
      </c>
    </row>
    <row r="2515" spans="8:8" ht="20.100000000000001" customHeight="1" x14ac:dyDescent="0.2">
      <c r="H2515" s="3" t="str">
        <f t="shared" si="39"/>
        <v/>
      </c>
    </row>
    <row r="2516" spans="8:8" ht="20.100000000000001" customHeight="1" x14ac:dyDescent="0.2">
      <c r="H2516" s="3" t="str">
        <f t="shared" si="39"/>
        <v/>
      </c>
    </row>
    <row r="2517" spans="8:8" ht="20.100000000000001" customHeight="1" x14ac:dyDescent="0.2">
      <c r="H2517" s="3" t="str">
        <f t="shared" si="39"/>
        <v/>
      </c>
    </row>
    <row r="2518" spans="8:8" ht="20.100000000000001" customHeight="1" x14ac:dyDescent="0.2">
      <c r="H2518" s="3" t="str">
        <f t="shared" si="39"/>
        <v/>
      </c>
    </row>
    <row r="2519" spans="8:8" ht="20.100000000000001" customHeight="1" x14ac:dyDescent="0.2">
      <c r="H2519" s="3" t="str">
        <f t="shared" si="39"/>
        <v/>
      </c>
    </row>
    <row r="2520" spans="8:8" ht="20.100000000000001" customHeight="1" x14ac:dyDescent="0.2">
      <c r="H2520" s="3" t="str">
        <f t="shared" si="39"/>
        <v/>
      </c>
    </row>
    <row r="2521" spans="8:8" ht="20.100000000000001" customHeight="1" x14ac:dyDescent="0.2">
      <c r="H2521" s="3" t="str">
        <f t="shared" si="39"/>
        <v/>
      </c>
    </row>
    <row r="2522" spans="8:8" ht="20.100000000000001" customHeight="1" x14ac:dyDescent="0.2">
      <c r="H2522" s="3" t="str">
        <f t="shared" si="39"/>
        <v/>
      </c>
    </row>
    <row r="2523" spans="8:8" ht="20.100000000000001" customHeight="1" x14ac:dyDescent="0.2">
      <c r="H2523" s="3" t="str">
        <f t="shared" si="39"/>
        <v/>
      </c>
    </row>
    <row r="2524" spans="8:8" ht="20.100000000000001" customHeight="1" x14ac:dyDescent="0.2">
      <c r="H2524" s="3" t="str">
        <f t="shared" si="39"/>
        <v/>
      </c>
    </row>
    <row r="2525" spans="8:8" ht="20.100000000000001" customHeight="1" x14ac:dyDescent="0.2">
      <c r="H2525" s="3" t="str">
        <f t="shared" si="39"/>
        <v/>
      </c>
    </row>
    <row r="2526" spans="8:8" ht="20.100000000000001" customHeight="1" x14ac:dyDescent="0.2">
      <c r="H2526" s="3" t="str">
        <f t="shared" si="39"/>
        <v/>
      </c>
    </row>
    <row r="2527" spans="8:8" ht="20.100000000000001" customHeight="1" x14ac:dyDescent="0.2">
      <c r="H2527" s="3" t="str">
        <f t="shared" si="39"/>
        <v/>
      </c>
    </row>
    <row r="2528" spans="8:8" ht="20.100000000000001" customHeight="1" x14ac:dyDescent="0.2">
      <c r="H2528" s="3" t="str">
        <f t="shared" si="39"/>
        <v/>
      </c>
    </row>
    <row r="2529" spans="8:8" ht="20.100000000000001" customHeight="1" x14ac:dyDescent="0.2">
      <c r="H2529" s="3" t="str">
        <f t="shared" si="39"/>
        <v/>
      </c>
    </row>
    <row r="2530" spans="8:8" ht="20.100000000000001" customHeight="1" x14ac:dyDescent="0.2">
      <c r="H2530" s="3" t="str">
        <f t="shared" si="39"/>
        <v/>
      </c>
    </row>
    <row r="2531" spans="8:8" ht="20.100000000000001" customHeight="1" x14ac:dyDescent="0.2">
      <c r="H2531" s="3" t="str">
        <f t="shared" si="39"/>
        <v/>
      </c>
    </row>
    <row r="2532" spans="8:8" ht="20.100000000000001" customHeight="1" x14ac:dyDescent="0.2">
      <c r="H2532" s="3" t="str">
        <f t="shared" si="39"/>
        <v/>
      </c>
    </row>
    <row r="2533" spans="8:8" ht="20.100000000000001" customHeight="1" x14ac:dyDescent="0.2">
      <c r="H2533" s="3" t="str">
        <f t="shared" si="39"/>
        <v/>
      </c>
    </row>
    <row r="2534" spans="8:8" ht="20.100000000000001" customHeight="1" x14ac:dyDescent="0.2">
      <c r="H2534" s="3" t="str">
        <f t="shared" si="39"/>
        <v/>
      </c>
    </row>
    <row r="2535" spans="8:8" ht="20.100000000000001" customHeight="1" x14ac:dyDescent="0.2">
      <c r="H2535" s="3" t="str">
        <f t="shared" si="39"/>
        <v/>
      </c>
    </row>
    <row r="2536" spans="8:8" ht="20.100000000000001" customHeight="1" x14ac:dyDescent="0.2">
      <c r="H2536" s="3" t="str">
        <f t="shared" si="39"/>
        <v/>
      </c>
    </row>
    <row r="2537" spans="8:8" ht="20.100000000000001" customHeight="1" x14ac:dyDescent="0.2">
      <c r="H2537" s="3" t="str">
        <f t="shared" si="39"/>
        <v/>
      </c>
    </row>
    <row r="2538" spans="8:8" ht="20.100000000000001" customHeight="1" x14ac:dyDescent="0.2">
      <c r="H2538" s="3" t="str">
        <f t="shared" si="39"/>
        <v/>
      </c>
    </row>
    <row r="2539" spans="8:8" ht="20.100000000000001" customHeight="1" x14ac:dyDescent="0.2">
      <c r="H2539" s="3" t="str">
        <f t="shared" si="39"/>
        <v/>
      </c>
    </row>
    <row r="2540" spans="8:8" ht="20.100000000000001" customHeight="1" x14ac:dyDescent="0.2">
      <c r="H2540" s="3" t="str">
        <f t="shared" si="39"/>
        <v/>
      </c>
    </row>
    <row r="2541" spans="8:8" ht="20.100000000000001" customHeight="1" x14ac:dyDescent="0.2">
      <c r="H2541" s="3" t="str">
        <f t="shared" si="39"/>
        <v/>
      </c>
    </row>
    <row r="2542" spans="8:8" ht="20.100000000000001" customHeight="1" x14ac:dyDescent="0.2">
      <c r="H2542" s="3" t="str">
        <f t="shared" si="39"/>
        <v/>
      </c>
    </row>
    <row r="2543" spans="8:8" ht="20.100000000000001" customHeight="1" x14ac:dyDescent="0.2">
      <c r="H2543" s="3" t="str">
        <f t="shared" si="39"/>
        <v/>
      </c>
    </row>
    <row r="2544" spans="8:8" ht="20.100000000000001" customHeight="1" x14ac:dyDescent="0.2">
      <c r="H2544" s="3" t="str">
        <f t="shared" si="39"/>
        <v/>
      </c>
    </row>
    <row r="2545" spans="8:8" ht="20.100000000000001" customHeight="1" x14ac:dyDescent="0.2">
      <c r="H2545" s="3" t="str">
        <f t="shared" si="39"/>
        <v/>
      </c>
    </row>
    <row r="2546" spans="8:8" ht="20.100000000000001" customHeight="1" x14ac:dyDescent="0.2">
      <c r="H2546" s="3" t="str">
        <f t="shared" si="39"/>
        <v/>
      </c>
    </row>
    <row r="2547" spans="8:8" ht="20.100000000000001" customHeight="1" x14ac:dyDescent="0.2">
      <c r="H2547" s="3" t="str">
        <f t="shared" si="39"/>
        <v/>
      </c>
    </row>
    <row r="2548" spans="8:8" ht="20.100000000000001" customHeight="1" x14ac:dyDescent="0.2">
      <c r="H2548" s="3" t="str">
        <f t="shared" si="39"/>
        <v/>
      </c>
    </row>
    <row r="2549" spans="8:8" ht="20.100000000000001" customHeight="1" x14ac:dyDescent="0.2">
      <c r="H2549" s="3" t="str">
        <f t="shared" si="39"/>
        <v/>
      </c>
    </row>
    <row r="2550" spans="8:8" ht="20.100000000000001" customHeight="1" x14ac:dyDescent="0.2">
      <c r="H2550" s="3" t="str">
        <f t="shared" si="39"/>
        <v/>
      </c>
    </row>
    <row r="2551" spans="8:8" ht="20.100000000000001" customHeight="1" x14ac:dyDescent="0.2">
      <c r="H2551" s="3" t="str">
        <f t="shared" si="39"/>
        <v/>
      </c>
    </row>
    <row r="2552" spans="8:8" ht="20.100000000000001" customHeight="1" x14ac:dyDescent="0.2">
      <c r="H2552" s="3" t="str">
        <f t="shared" si="39"/>
        <v/>
      </c>
    </row>
    <row r="2553" spans="8:8" ht="20.100000000000001" customHeight="1" x14ac:dyDescent="0.2">
      <c r="H2553" s="3" t="str">
        <f t="shared" si="39"/>
        <v/>
      </c>
    </row>
    <row r="2554" spans="8:8" ht="20.100000000000001" customHeight="1" x14ac:dyDescent="0.2">
      <c r="H2554" s="3" t="str">
        <f t="shared" si="39"/>
        <v/>
      </c>
    </row>
    <row r="2555" spans="8:8" ht="20.100000000000001" customHeight="1" x14ac:dyDescent="0.2">
      <c r="H2555" s="3" t="str">
        <f t="shared" si="39"/>
        <v/>
      </c>
    </row>
    <row r="2556" spans="8:8" ht="20.100000000000001" customHeight="1" x14ac:dyDescent="0.2">
      <c r="H2556" s="3" t="str">
        <f t="shared" si="39"/>
        <v/>
      </c>
    </row>
    <row r="2557" spans="8:8" ht="20.100000000000001" customHeight="1" x14ac:dyDescent="0.2">
      <c r="H2557" s="3" t="str">
        <f t="shared" si="39"/>
        <v/>
      </c>
    </row>
    <row r="2558" spans="8:8" ht="20.100000000000001" customHeight="1" x14ac:dyDescent="0.2">
      <c r="H2558" s="3" t="str">
        <f t="shared" si="39"/>
        <v/>
      </c>
    </row>
    <row r="2559" spans="8:8" ht="20.100000000000001" customHeight="1" x14ac:dyDescent="0.2">
      <c r="H2559" s="3" t="str">
        <f t="shared" si="39"/>
        <v/>
      </c>
    </row>
    <row r="2560" spans="8:8" ht="20.100000000000001" customHeight="1" x14ac:dyDescent="0.2">
      <c r="H2560" s="3" t="str">
        <f t="shared" si="39"/>
        <v/>
      </c>
    </row>
    <row r="2561" spans="8:8" ht="20.100000000000001" customHeight="1" x14ac:dyDescent="0.2">
      <c r="H2561" s="3" t="str">
        <f t="shared" si="39"/>
        <v/>
      </c>
    </row>
    <row r="2562" spans="8:8" ht="20.100000000000001" customHeight="1" x14ac:dyDescent="0.2">
      <c r="H2562" s="3" t="str">
        <f t="shared" si="39"/>
        <v/>
      </c>
    </row>
    <row r="2563" spans="8:8" ht="20.100000000000001" customHeight="1" x14ac:dyDescent="0.2">
      <c r="H2563" s="3" t="str">
        <f t="shared" si="39"/>
        <v/>
      </c>
    </row>
    <row r="2564" spans="8:8" ht="20.100000000000001" customHeight="1" x14ac:dyDescent="0.2">
      <c r="H2564" s="3" t="str">
        <f t="shared" ref="H2564:H2627" si="40">IF(E2564="","",IF(E2564="เด็กชาย","M",IF(E2564="นาย","M","W")))</f>
        <v/>
      </c>
    </row>
    <row r="2565" spans="8:8" ht="20.100000000000001" customHeight="1" x14ac:dyDescent="0.2">
      <c r="H2565" s="3" t="str">
        <f t="shared" si="40"/>
        <v/>
      </c>
    </row>
    <row r="2566" spans="8:8" ht="20.100000000000001" customHeight="1" x14ac:dyDescent="0.2">
      <c r="H2566" s="3" t="str">
        <f t="shared" si="40"/>
        <v/>
      </c>
    </row>
    <row r="2567" spans="8:8" ht="20.100000000000001" customHeight="1" x14ac:dyDescent="0.2">
      <c r="H2567" s="3" t="str">
        <f t="shared" si="40"/>
        <v/>
      </c>
    </row>
    <row r="2568" spans="8:8" ht="20.100000000000001" customHeight="1" x14ac:dyDescent="0.2">
      <c r="H2568" s="3" t="str">
        <f t="shared" si="40"/>
        <v/>
      </c>
    </row>
    <row r="2569" spans="8:8" ht="20.100000000000001" customHeight="1" x14ac:dyDescent="0.2">
      <c r="H2569" s="3" t="str">
        <f t="shared" si="40"/>
        <v/>
      </c>
    </row>
    <row r="2570" spans="8:8" ht="20.100000000000001" customHeight="1" x14ac:dyDescent="0.2">
      <c r="H2570" s="3" t="str">
        <f t="shared" si="40"/>
        <v/>
      </c>
    </row>
    <row r="2571" spans="8:8" ht="20.100000000000001" customHeight="1" x14ac:dyDescent="0.2">
      <c r="H2571" s="3" t="str">
        <f t="shared" si="40"/>
        <v/>
      </c>
    </row>
    <row r="2572" spans="8:8" ht="20.100000000000001" customHeight="1" x14ac:dyDescent="0.2">
      <c r="H2572" s="3" t="str">
        <f t="shared" si="40"/>
        <v/>
      </c>
    </row>
    <row r="2573" spans="8:8" ht="20.100000000000001" customHeight="1" x14ac:dyDescent="0.2">
      <c r="H2573" s="3" t="str">
        <f t="shared" si="40"/>
        <v/>
      </c>
    </row>
    <row r="2574" spans="8:8" ht="20.100000000000001" customHeight="1" x14ac:dyDescent="0.2">
      <c r="H2574" s="3" t="str">
        <f t="shared" si="40"/>
        <v/>
      </c>
    </row>
    <row r="2575" spans="8:8" ht="20.100000000000001" customHeight="1" x14ac:dyDescent="0.2">
      <c r="H2575" s="3" t="str">
        <f t="shared" si="40"/>
        <v/>
      </c>
    </row>
    <row r="2576" spans="8:8" ht="20.100000000000001" customHeight="1" x14ac:dyDescent="0.2">
      <c r="H2576" s="3" t="str">
        <f t="shared" si="40"/>
        <v/>
      </c>
    </row>
    <row r="2577" spans="8:8" ht="20.100000000000001" customHeight="1" x14ac:dyDescent="0.2">
      <c r="H2577" s="3" t="str">
        <f t="shared" si="40"/>
        <v/>
      </c>
    </row>
    <row r="2578" spans="8:8" ht="20.100000000000001" customHeight="1" x14ac:dyDescent="0.2">
      <c r="H2578" s="3" t="str">
        <f t="shared" si="40"/>
        <v/>
      </c>
    </row>
    <row r="2579" spans="8:8" ht="20.100000000000001" customHeight="1" x14ac:dyDescent="0.2">
      <c r="H2579" s="3" t="str">
        <f t="shared" si="40"/>
        <v/>
      </c>
    </row>
    <row r="2580" spans="8:8" ht="20.100000000000001" customHeight="1" x14ac:dyDescent="0.2">
      <c r="H2580" s="3" t="str">
        <f t="shared" si="40"/>
        <v/>
      </c>
    </row>
    <row r="2581" spans="8:8" ht="20.100000000000001" customHeight="1" x14ac:dyDescent="0.2">
      <c r="H2581" s="3" t="str">
        <f t="shared" si="40"/>
        <v/>
      </c>
    </row>
    <row r="2582" spans="8:8" ht="20.100000000000001" customHeight="1" x14ac:dyDescent="0.2">
      <c r="H2582" s="3" t="str">
        <f t="shared" si="40"/>
        <v/>
      </c>
    </row>
    <row r="2583" spans="8:8" ht="20.100000000000001" customHeight="1" x14ac:dyDescent="0.2">
      <c r="H2583" s="3" t="str">
        <f t="shared" si="40"/>
        <v/>
      </c>
    </row>
    <row r="2584" spans="8:8" ht="20.100000000000001" customHeight="1" x14ac:dyDescent="0.2">
      <c r="H2584" s="3" t="str">
        <f t="shared" si="40"/>
        <v/>
      </c>
    </row>
    <row r="2585" spans="8:8" ht="20.100000000000001" customHeight="1" x14ac:dyDescent="0.2">
      <c r="H2585" s="3" t="str">
        <f t="shared" si="40"/>
        <v/>
      </c>
    </row>
    <row r="2586" spans="8:8" ht="20.100000000000001" customHeight="1" x14ac:dyDescent="0.2">
      <c r="H2586" s="3" t="str">
        <f t="shared" si="40"/>
        <v/>
      </c>
    </row>
    <row r="2587" spans="8:8" ht="20.100000000000001" customHeight="1" x14ac:dyDescent="0.2">
      <c r="H2587" s="3" t="str">
        <f t="shared" si="40"/>
        <v/>
      </c>
    </row>
    <row r="2588" spans="8:8" ht="20.100000000000001" customHeight="1" x14ac:dyDescent="0.2">
      <c r="H2588" s="3" t="str">
        <f t="shared" si="40"/>
        <v/>
      </c>
    </row>
    <row r="2589" spans="8:8" ht="20.100000000000001" customHeight="1" x14ac:dyDescent="0.2">
      <c r="H2589" s="3" t="str">
        <f t="shared" si="40"/>
        <v/>
      </c>
    </row>
    <row r="2590" spans="8:8" ht="20.100000000000001" customHeight="1" x14ac:dyDescent="0.2">
      <c r="H2590" s="3" t="str">
        <f t="shared" si="40"/>
        <v/>
      </c>
    </row>
    <row r="2591" spans="8:8" ht="20.100000000000001" customHeight="1" x14ac:dyDescent="0.2">
      <c r="H2591" s="3" t="str">
        <f t="shared" si="40"/>
        <v/>
      </c>
    </row>
    <row r="2592" spans="8:8" ht="20.100000000000001" customHeight="1" x14ac:dyDescent="0.2">
      <c r="H2592" s="3" t="str">
        <f t="shared" si="40"/>
        <v/>
      </c>
    </row>
    <row r="2593" spans="8:8" ht="20.100000000000001" customHeight="1" x14ac:dyDescent="0.2">
      <c r="H2593" s="3" t="str">
        <f t="shared" si="40"/>
        <v/>
      </c>
    </row>
    <row r="2594" spans="8:8" ht="20.100000000000001" customHeight="1" x14ac:dyDescent="0.2">
      <c r="H2594" s="3" t="str">
        <f t="shared" si="40"/>
        <v/>
      </c>
    </row>
    <row r="2595" spans="8:8" ht="20.100000000000001" customHeight="1" x14ac:dyDescent="0.2">
      <c r="H2595" s="3" t="str">
        <f t="shared" si="40"/>
        <v/>
      </c>
    </row>
    <row r="2596" spans="8:8" ht="20.100000000000001" customHeight="1" x14ac:dyDescent="0.2">
      <c r="H2596" s="3" t="str">
        <f t="shared" si="40"/>
        <v/>
      </c>
    </row>
    <row r="2597" spans="8:8" ht="20.100000000000001" customHeight="1" x14ac:dyDescent="0.2">
      <c r="H2597" s="3" t="str">
        <f t="shared" si="40"/>
        <v/>
      </c>
    </row>
    <row r="2598" spans="8:8" ht="20.100000000000001" customHeight="1" x14ac:dyDescent="0.2">
      <c r="H2598" s="3" t="str">
        <f t="shared" si="40"/>
        <v/>
      </c>
    </row>
    <row r="2599" spans="8:8" ht="20.100000000000001" customHeight="1" x14ac:dyDescent="0.2">
      <c r="H2599" s="3" t="str">
        <f t="shared" si="40"/>
        <v/>
      </c>
    </row>
    <row r="2600" spans="8:8" ht="20.100000000000001" customHeight="1" x14ac:dyDescent="0.2">
      <c r="H2600" s="3" t="str">
        <f t="shared" si="40"/>
        <v/>
      </c>
    </row>
    <row r="2601" spans="8:8" ht="20.100000000000001" customHeight="1" x14ac:dyDescent="0.2">
      <c r="H2601" s="3" t="str">
        <f t="shared" si="40"/>
        <v/>
      </c>
    </row>
    <row r="2602" spans="8:8" ht="20.100000000000001" customHeight="1" x14ac:dyDescent="0.2">
      <c r="H2602" s="3" t="str">
        <f t="shared" si="40"/>
        <v/>
      </c>
    </row>
    <row r="2603" spans="8:8" ht="20.100000000000001" customHeight="1" x14ac:dyDescent="0.2">
      <c r="H2603" s="3" t="str">
        <f t="shared" si="40"/>
        <v/>
      </c>
    </row>
    <row r="2604" spans="8:8" ht="20.100000000000001" customHeight="1" x14ac:dyDescent="0.2">
      <c r="H2604" s="3" t="str">
        <f t="shared" si="40"/>
        <v/>
      </c>
    </row>
    <row r="2605" spans="8:8" ht="20.100000000000001" customHeight="1" x14ac:dyDescent="0.2">
      <c r="H2605" s="3" t="str">
        <f t="shared" si="40"/>
        <v/>
      </c>
    </row>
    <row r="2606" spans="8:8" ht="20.100000000000001" customHeight="1" x14ac:dyDescent="0.2">
      <c r="H2606" s="3" t="str">
        <f t="shared" si="40"/>
        <v/>
      </c>
    </row>
    <row r="2607" spans="8:8" ht="20.100000000000001" customHeight="1" x14ac:dyDescent="0.2">
      <c r="H2607" s="3" t="str">
        <f t="shared" si="40"/>
        <v/>
      </c>
    </row>
    <row r="2608" spans="8:8" ht="20.100000000000001" customHeight="1" x14ac:dyDescent="0.2">
      <c r="H2608" s="3" t="str">
        <f t="shared" si="40"/>
        <v/>
      </c>
    </row>
    <row r="2609" spans="8:8" ht="20.100000000000001" customHeight="1" x14ac:dyDescent="0.2">
      <c r="H2609" s="3" t="str">
        <f t="shared" si="40"/>
        <v/>
      </c>
    </row>
    <row r="2610" spans="8:8" ht="20.100000000000001" customHeight="1" x14ac:dyDescent="0.2">
      <c r="H2610" s="3" t="str">
        <f t="shared" si="40"/>
        <v/>
      </c>
    </row>
    <row r="2611" spans="8:8" ht="20.100000000000001" customHeight="1" x14ac:dyDescent="0.2">
      <c r="H2611" s="3" t="str">
        <f t="shared" si="40"/>
        <v/>
      </c>
    </row>
    <row r="2612" spans="8:8" ht="20.100000000000001" customHeight="1" x14ac:dyDescent="0.2">
      <c r="H2612" s="3" t="str">
        <f t="shared" si="40"/>
        <v/>
      </c>
    </row>
    <row r="2613" spans="8:8" ht="20.100000000000001" customHeight="1" x14ac:dyDescent="0.2">
      <c r="H2613" s="3" t="str">
        <f t="shared" si="40"/>
        <v/>
      </c>
    </row>
    <row r="2614" spans="8:8" ht="20.100000000000001" customHeight="1" x14ac:dyDescent="0.2">
      <c r="H2614" s="3" t="str">
        <f t="shared" si="40"/>
        <v/>
      </c>
    </row>
    <row r="2615" spans="8:8" ht="20.100000000000001" customHeight="1" x14ac:dyDescent="0.2">
      <c r="H2615" s="3" t="str">
        <f t="shared" si="40"/>
        <v/>
      </c>
    </row>
    <row r="2616" spans="8:8" ht="20.100000000000001" customHeight="1" x14ac:dyDescent="0.2">
      <c r="H2616" s="3" t="str">
        <f t="shared" si="40"/>
        <v/>
      </c>
    </row>
    <row r="2617" spans="8:8" ht="20.100000000000001" customHeight="1" x14ac:dyDescent="0.2">
      <c r="H2617" s="3" t="str">
        <f t="shared" si="40"/>
        <v/>
      </c>
    </row>
    <row r="2618" spans="8:8" ht="20.100000000000001" customHeight="1" x14ac:dyDescent="0.2">
      <c r="H2618" s="3" t="str">
        <f t="shared" si="40"/>
        <v/>
      </c>
    </row>
    <row r="2619" spans="8:8" ht="20.100000000000001" customHeight="1" x14ac:dyDescent="0.2">
      <c r="H2619" s="3" t="str">
        <f t="shared" si="40"/>
        <v/>
      </c>
    </row>
    <row r="2620" spans="8:8" ht="20.100000000000001" customHeight="1" x14ac:dyDescent="0.2">
      <c r="H2620" s="3" t="str">
        <f t="shared" si="40"/>
        <v/>
      </c>
    </row>
    <row r="2621" spans="8:8" ht="20.100000000000001" customHeight="1" x14ac:dyDescent="0.2">
      <c r="H2621" s="3" t="str">
        <f t="shared" si="40"/>
        <v/>
      </c>
    </row>
    <row r="2622" spans="8:8" ht="20.100000000000001" customHeight="1" x14ac:dyDescent="0.2">
      <c r="H2622" s="3" t="str">
        <f t="shared" si="40"/>
        <v/>
      </c>
    </row>
    <row r="2623" spans="8:8" ht="20.100000000000001" customHeight="1" x14ac:dyDescent="0.2">
      <c r="H2623" s="3" t="str">
        <f t="shared" si="40"/>
        <v/>
      </c>
    </row>
    <row r="2624" spans="8:8" ht="20.100000000000001" customHeight="1" x14ac:dyDescent="0.2">
      <c r="H2624" s="3" t="str">
        <f t="shared" si="40"/>
        <v/>
      </c>
    </row>
    <row r="2625" spans="8:8" ht="20.100000000000001" customHeight="1" x14ac:dyDescent="0.2">
      <c r="H2625" s="3" t="str">
        <f t="shared" si="40"/>
        <v/>
      </c>
    </row>
    <row r="2626" spans="8:8" ht="20.100000000000001" customHeight="1" x14ac:dyDescent="0.2">
      <c r="H2626" s="3" t="str">
        <f t="shared" si="40"/>
        <v/>
      </c>
    </row>
    <row r="2627" spans="8:8" ht="20.100000000000001" customHeight="1" x14ac:dyDescent="0.2">
      <c r="H2627" s="3" t="str">
        <f t="shared" si="40"/>
        <v/>
      </c>
    </row>
    <row r="2628" spans="8:8" ht="20.100000000000001" customHeight="1" x14ac:dyDescent="0.2">
      <c r="H2628" s="3" t="str">
        <f t="shared" ref="H2628:H2691" si="41">IF(E2628="","",IF(E2628="เด็กชาย","M",IF(E2628="นาย","M","W")))</f>
        <v/>
      </c>
    </row>
    <row r="2629" spans="8:8" ht="20.100000000000001" customHeight="1" x14ac:dyDescent="0.2">
      <c r="H2629" s="3" t="str">
        <f t="shared" si="41"/>
        <v/>
      </c>
    </row>
    <row r="2630" spans="8:8" ht="20.100000000000001" customHeight="1" x14ac:dyDescent="0.2">
      <c r="H2630" s="3" t="str">
        <f t="shared" si="41"/>
        <v/>
      </c>
    </row>
    <row r="2631" spans="8:8" ht="20.100000000000001" customHeight="1" x14ac:dyDescent="0.2">
      <c r="H2631" s="3" t="str">
        <f t="shared" si="41"/>
        <v/>
      </c>
    </row>
    <row r="2632" spans="8:8" ht="20.100000000000001" customHeight="1" x14ac:dyDescent="0.2">
      <c r="H2632" s="3" t="str">
        <f t="shared" si="41"/>
        <v/>
      </c>
    </row>
    <row r="2633" spans="8:8" ht="20.100000000000001" customHeight="1" x14ac:dyDescent="0.2">
      <c r="H2633" s="3" t="str">
        <f t="shared" si="41"/>
        <v/>
      </c>
    </row>
    <row r="2634" spans="8:8" ht="20.100000000000001" customHeight="1" x14ac:dyDescent="0.2">
      <c r="H2634" s="3" t="str">
        <f t="shared" si="41"/>
        <v/>
      </c>
    </row>
    <row r="2635" spans="8:8" ht="20.100000000000001" customHeight="1" x14ac:dyDescent="0.2">
      <c r="H2635" s="3" t="str">
        <f t="shared" si="41"/>
        <v/>
      </c>
    </row>
    <row r="2636" spans="8:8" ht="20.100000000000001" customHeight="1" x14ac:dyDescent="0.2">
      <c r="H2636" s="3" t="str">
        <f t="shared" si="41"/>
        <v/>
      </c>
    </row>
    <row r="2637" spans="8:8" ht="20.100000000000001" customHeight="1" x14ac:dyDescent="0.2">
      <c r="H2637" s="3" t="str">
        <f t="shared" si="41"/>
        <v/>
      </c>
    </row>
    <row r="2638" spans="8:8" ht="20.100000000000001" customHeight="1" x14ac:dyDescent="0.2">
      <c r="H2638" s="3" t="str">
        <f t="shared" si="41"/>
        <v/>
      </c>
    </row>
    <row r="2639" spans="8:8" ht="20.100000000000001" customHeight="1" x14ac:dyDescent="0.2">
      <c r="H2639" s="3" t="str">
        <f t="shared" si="41"/>
        <v/>
      </c>
    </row>
    <row r="2640" spans="8:8" ht="20.100000000000001" customHeight="1" x14ac:dyDescent="0.2">
      <c r="H2640" s="3" t="str">
        <f t="shared" si="41"/>
        <v/>
      </c>
    </row>
    <row r="2641" spans="8:8" ht="20.100000000000001" customHeight="1" x14ac:dyDescent="0.2">
      <c r="H2641" s="3" t="str">
        <f t="shared" si="41"/>
        <v/>
      </c>
    </row>
    <row r="2642" spans="8:8" ht="20.100000000000001" customHeight="1" x14ac:dyDescent="0.2">
      <c r="H2642" s="3" t="str">
        <f t="shared" si="41"/>
        <v/>
      </c>
    </row>
    <row r="2643" spans="8:8" ht="20.100000000000001" customHeight="1" x14ac:dyDescent="0.2">
      <c r="H2643" s="3" t="str">
        <f t="shared" si="41"/>
        <v/>
      </c>
    </row>
    <row r="2644" spans="8:8" ht="20.100000000000001" customHeight="1" x14ac:dyDescent="0.2">
      <c r="H2644" s="3" t="str">
        <f t="shared" si="41"/>
        <v/>
      </c>
    </row>
    <row r="2645" spans="8:8" ht="20.100000000000001" customHeight="1" x14ac:dyDescent="0.2">
      <c r="H2645" s="3" t="str">
        <f t="shared" si="41"/>
        <v/>
      </c>
    </row>
    <row r="2646" spans="8:8" ht="20.100000000000001" customHeight="1" x14ac:dyDescent="0.2">
      <c r="H2646" s="3" t="str">
        <f t="shared" si="41"/>
        <v/>
      </c>
    </row>
    <row r="2647" spans="8:8" ht="20.100000000000001" customHeight="1" x14ac:dyDescent="0.2">
      <c r="H2647" s="3" t="str">
        <f t="shared" si="41"/>
        <v/>
      </c>
    </row>
    <row r="2648" spans="8:8" ht="20.100000000000001" customHeight="1" x14ac:dyDescent="0.2">
      <c r="H2648" s="3" t="str">
        <f t="shared" si="41"/>
        <v/>
      </c>
    </row>
    <row r="2649" spans="8:8" ht="20.100000000000001" customHeight="1" x14ac:dyDescent="0.2">
      <c r="H2649" s="3" t="str">
        <f t="shared" si="41"/>
        <v/>
      </c>
    </row>
    <row r="2650" spans="8:8" ht="20.100000000000001" customHeight="1" x14ac:dyDescent="0.2">
      <c r="H2650" s="3" t="str">
        <f t="shared" si="41"/>
        <v/>
      </c>
    </row>
    <row r="2651" spans="8:8" ht="20.100000000000001" customHeight="1" x14ac:dyDescent="0.2">
      <c r="H2651" s="3" t="str">
        <f t="shared" si="41"/>
        <v/>
      </c>
    </row>
    <row r="2652" spans="8:8" ht="20.100000000000001" customHeight="1" x14ac:dyDescent="0.2">
      <c r="H2652" s="3" t="str">
        <f t="shared" si="41"/>
        <v/>
      </c>
    </row>
    <row r="2653" spans="8:8" ht="20.100000000000001" customHeight="1" x14ac:dyDescent="0.2">
      <c r="H2653" s="3" t="str">
        <f t="shared" si="41"/>
        <v/>
      </c>
    </row>
    <row r="2654" spans="8:8" ht="20.100000000000001" customHeight="1" x14ac:dyDescent="0.2">
      <c r="H2654" s="3" t="str">
        <f t="shared" si="41"/>
        <v/>
      </c>
    </row>
    <row r="2655" spans="8:8" ht="20.100000000000001" customHeight="1" x14ac:dyDescent="0.2">
      <c r="H2655" s="3" t="str">
        <f t="shared" si="41"/>
        <v/>
      </c>
    </row>
    <row r="2656" spans="8:8" ht="20.100000000000001" customHeight="1" x14ac:dyDescent="0.2">
      <c r="H2656" s="3" t="str">
        <f t="shared" si="41"/>
        <v/>
      </c>
    </row>
    <row r="2657" spans="8:8" ht="20.100000000000001" customHeight="1" x14ac:dyDescent="0.2">
      <c r="H2657" s="3" t="str">
        <f t="shared" si="41"/>
        <v/>
      </c>
    </row>
    <row r="2658" spans="8:8" ht="20.100000000000001" customHeight="1" x14ac:dyDescent="0.2">
      <c r="H2658" s="3" t="str">
        <f t="shared" si="41"/>
        <v/>
      </c>
    </row>
    <row r="2659" spans="8:8" ht="20.100000000000001" customHeight="1" x14ac:dyDescent="0.2">
      <c r="H2659" s="3" t="str">
        <f t="shared" si="41"/>
        <v/>
      </c>
    </row>
    <row r="2660" spans="8:8" ht="20.100000000000001" customHeight="1" x14ac:dyDescent="0.2">
      <c r="H2660" s="3" t="str">
        <f t="shared" si="41"/>
        <v/>
      </c>
    </row>
    <row r="2661" spans="8:8" ht="20.100000000000001" customHeight="1" x14ac:dyDescent="0.2">
      <c r="H2661" s="3" t="str">
        <f t="shared" si="41"/>
        <v/>
      </c>
    </row>
    <row r="2662" spans="8:8" ht="20.100000000000001" customHeight="1" x14ac:dyDescent="0.2">
      <c r="H2662" s="3" t="str">
        <f t="shared" si="41"/>
        <v/>
      </c>
    </row>
    <row r="2663" spans="8:8" ht="20.100000000000001" customHeight="1" x14ac:dyDescent="0.2">
      <c r="H2663" s="3" t="str">
        <f t="shared" si="41"/>
        <v/>
      </c>
    </row>
    <row r="2664" spans="8:8" ht="20.100000000000001" customHeight="1" x14ac:dyDescent="0.2">
      <c r="H2664" s="3" t="str">
        <f t="shared" si="41"/>
        <v/>
      </c>
    </row>
    <row r="2665" spans="8:8" ht="20.100000000000001" customHeight="1" x14ac:dyDescent="0.2">
      <c r="H2665" s="3" t="str">
        <f t="shared" si="41"/>
        <v/>
      </c>
    </row>
    <row r="2666" spans="8:8" ht="20.100000000000001" customHeight="1" x14ac:dyDescent="0.2">
      <c r="H2666" s="3" t="str">
        <f t="shared" si="41"/>
        <v/>
      </c>
    </row>
    <row r="2667" spans="8:8" ht="20.100000000000001" customHeight="1" x14ac:dyDescent="0.2">
      <c r="H2667" s="3" t="str">
        <f t="shared" si="41"/>
        <v/>
      </c>
    </row>
    <row r="2668" spans="8:8" ht="20.100000000000001" customHeight="1" x14ac:dyDescent="0.2">
      <c r="H2668" s="3" t="str">
        <f t="shared" si="41"/>
        <v/>
      </c>
    </row>
    <row r="2669" spans="8:8" ht="20.100000000000001" customHeight="1" x14ac:dyDescent="0.2">
      <c r="H2669" s="3" t="str">
        <f t="shared" si="41"/>
        <v/>
      </c>
    </row>
    <row r="2670" spans="8:8" ht="20.100000000000001" customHeight="1" x14ac:dyDescent="0.2">
      <c r="H2670" s="3" t="str">
        <f t="shared" si="41"/>
        <v/>
      </c>
    </row>
    <row r="2671" spans="8:8" ht="20.100000000000001" customHeight="1" x14ac:dyDescent="0.2">
      <c r="H2671" s="3" t="str">
        <f t="shared" si="41"/>
        <v/>
      </c>
    </row>
    <row r="2672" spans="8:8" ht="20.100000000000001" customHeight="1" x14ac:dyDescent="0.2">
      <c r="H2672" s="3" t="str">
        <f t="shared" si="41"/>
        <v/>
      </c>
    </row>
    <row r="2673" spans="8:8" ht="20.100000000000001" customHeight="1" x14ac:dyDescent="0.2">
      <c r="H2673" s="3" t="str">
        <f t="shared" si="41"/>
        <v/>
      </c>
    </row>
    <row r="2674" spans="8:8" ht="20.100000000000001" customHeight="1" x14ac:dyDescent="0.2">
      <c r="H2674" s="3" t="str">
        <f t="shared" si="41"/>
        <v/>
      </c>
    </row>
    <row r="2675" spans="8:8" ht="20.100000000000001" customHeight="1" x14ac:dyDescent="0.2">
      <c r="H2675" s="3" t="str">
        <f t="shared" si="41"/>
        <v/>
      </c>
    </row>
    <row r="2676" spans="8:8" ht="20.100000000000001" customHeight="1" x14ac:dyDescent="0.2">
      <c r="H2676" s="3" t="str">
        <f t="shared" si="41"/>
        <v/>
      </c>
    </row>
    <row r="2677" spans="8:8" ht="20.100000000000001" customHeight="1" x14ac:dyDescent="0.2">
      <c r="H2677" s="3" t="str">
        <f t="shared" si="41"/>
        <v/>
      </c>
    </row>
    <row r="2678" spans="8:8" ht="20.100000000000001" customHeight="1" x14ac:dyDescent="0.2">
      <c r="H2678" s="3" t="str">
        <f t="shared" si="41"/>
        <v/>
      </c>
    </row>
    <row r="2679" spans="8:8" ht="20.100000000000001" customHeight="1" x14ac:dyDescent="0.2">
      <c r="H2679" s="3" t="str">
        <f t="shared" si="41"/>
        <v/>
      </c>
    </row>
    <row r="2680" spans="8:8" ht="20.100000000000001" customHeight="1" x14ac:dyDescent="0.2">
      <c r="H2680" s="3" t="str">
        <f t="shared" si="41"/>
        <v/>
      </c>
    </row>
    <row r="2681" spans="8:8" ht="20.100000000000001" customHeight="1" x14ac:dyDescent="0.2">
      <c r="H2681" s="3" t="str">
        <f t="shared" si="41"/>
        <v/>
      </c>
    </row>
    <row r="2682" spans="8:8" ht="20.100000000000001" customHeight="1" x14ac:dyDescent="0.2">
      <c r="H2682" s="3" t="str">
        <f t="shared" si="41"/>
        <v/>
      </c>
    </row>
    <row r="2683" spans="8:8" ht="20.100000000000001" customHeight="1" x14ac:dyDescent="0.2">
      <c r="H2683" s="3" t="str">
        <f t="shared" si="41"/>
        <v/>
      </c>
    </row>
    <row r="2684" spans="8:8" ht="20.100000000000001" customHeight="1" x14ac:dyDescent="0.2">
      <c r="H2684" s="3" t="str">
        <f t="shared" si="41"/>
        <v/>
      </c>
    </row>
    <row r="2685" spans="8:8" ht="20.100000000000001" customHeight="1" x14ac:dyDescent="0.2">
      <c r="H2685" s="3" t="str">
        <f t="shared" si="41"/>
        <v/>
      </c>
    </row>
    <row r="2686" spans="8:8" ht="20.100000000000001" customHeight="1" x14ac:dyDescent="0.2">
      <c r="H2686" s="3" t="str">
        <f t="shared" si="41"/>
        <v/>
      </c>
    </row>
    <row r="2687" spans="8:8" ht="20.100000000000001" customHeight="1" x14ac:dyDescent="0.2">
      <c r="H2687" s="3" t="str">
        <f t="shared" si="41"/>
        <v/>
      </c>
    </row>
    <row r="2688" spans="8:8" ht="20.100000000000001" customHeight="1" x14ac:dyDescent="0.2">
      <c r="H2688" s="3" t="str">
        <f t="shared" si="41"/>
        <v/>
      </c>
    </row>
    <row r="2689" spans="8:8" ht="20.100000000000001" customHeight="1" x14ac:dyDescent="0.2">
      <c r="H2689" s="3" t="str">
        <f t="shared" si="41"/>
        <v/>
      </c>
    </row>
    <row r="2690" spans="8:8" ht="20.100000000000001" customHeight="1" x14ac:dyDescent="0.2">
      <c r="H2690" s="3" t="str">
        <f t="shared" si="41"/>
        <v/>
      </c>
    </row>
    <row r="2691" spans="8:8" ht="20.100000000000001" customHeight="1" x14ac:dyDescent="0.2">
      <c r="H2691" s="3" t="str">
        <f t="shared" si="41"/>
        <v/>
      </c>
    </row>
    <row r="2692" spans="8:8" ht="20.100000000000001" customHeight="1" x14ac:dyDescent="0.2">
      <c r="H2692" s="3" t="str">
        <f t="shared" ref="H2692:H2755" si="42">IF(E2692="","",IF(E2692="เด็กชาย","M",IF(E2692="นาย","M","W")))</f>
        <v/>
      </c>
    </row>
    <row r="2693" spans="8:8" ht="20.100000000000001" customHeight="1" x14ac:dyDescent="0.2">
      <c r="H2693" s="3" t="str">
        <f t="shared" si="42"/>
        <v/>
      </c>
    </row>
    <row r="2694" spans="8:8" ht="20.100000000000001" customHeight="1" x14ac:dyDescent="0.2">
      <c r="H2694" s="3" t="str">
        <f t="shared" si="42"/>
        <v/>
      </c>
    </row>
    <row r="2695" spans="8:8" ht="20.100000000000001" customHeight="1" x14ac:dyDescent="0.2">
      <c r="H2695" s="3" t="str">
        <f t="shared" si="42"/>
        <v/>
      </c>
    </row>
    <row r="2696" spans="8:8" ht="20.100000000000001" customHeight="1" x14ac:dyDescent="0.2">
      <c r="H2696" s="3" t="str">
        <f t="shared" si="42"/>
        <v/>
      </c>
    </row>
    <row r="2697" spans="8:8" ht="20.100000000000001" customHeight="1" x14ac:dyDescent="0.2">
      <c r="H2697" s="3" t="str">
        <f t="shared" si="42"/>
        <v/>
      </c>
    </row>
    <row r="2698" spans="8:8" ht="20.100000000000001" customHeight="1" x14ac:dyDescent="0.2">
      <c r="H2698" s="3" t="str">
        <f t="shared" si="42"/>
        <v/>
      </c>
    </row>
    <row r="2699" spans="8:8" ht="20.100000000000001" customHeight="1" x14ac:dyDescent="0.2">
      <c r="H2699" s="3" t="str">
        <f t="shared" si="42"/>
        <v/>
      </c>
    </row>
    <row r="2700" spans="8:8" ht="20.100000000000001" customHeight="1" x14ac:dyDescent="0.2">
      <c r="H2700" s="3" t="str">
        <f t="shared" si="42"/>
        <v/>
      </c>
    </row>
    <row r="2701" spans="8:8" ht="20.100000000000001" customHeight="1" x14ac:dyDescent="0.2">
      <c r="H2701" s="3" t="str">
        <f t="shared" si="42"/>
        <v/>
      </c>
    </row>
    <row r="2702" spans="8:8" ht="20.100000000000001" customHeight="1" x14ac:dyDescent="0.2">
      <c r="H2702" s="3" t="str">
        <f t="shared" si="42"/>
        <v/>
      </c>
    </row>
    <row r="2703" spans="8:8" ht="20.100000000000001" customHeight="1" x14ac:dyDescent="0.2">
      <c r="H2703" s="3" t="str">
        <f t="shared" si="42"/>
        <v/>
      </c>
    </row>
    <row r="2704" spans="8:8" ht="20.100000000000001" customHeight="1" x14ac:dyDescent="0.2">
      <c r="H2704" s="3" t="str">
        <f t="shared" si="42"/>
        <v/>
      </c>
    </row>
    <row r="2705" spans="8:8" ht="20.100000000000001" customHeight="1" x14ac:dyDescent="0.2">
      <c r="H2705" s="3" t="str">
        <f t="shared" si="42"/>
        <v/>
      </c>
    </row>
    <row r="2706" spans="8:8" ht="20.100000000000001" customHeight="1" x14ac:dyDescent="0.2">
      <c r="H2706" s="3" t="str">
        <f t="shared" si="42"/>
        <v/>
      </c>
    </row>
    <row r="2707" spans="8:8" ht="20.100000000000001" customHeight="1" x14ac:dyDescent="0.2">
      <c r="H2707" s="3" t="str">
        <f t="shared" si="42"/>
        <v/>
      </c>
    </row>
    <row r="2708" spans="8:8" ht="20.100000000000001" customHeight="1" x14ac:dyDescent="0.2">
      <c r="H2708" s="3" t="str">
        <f t="shared" si="42"/>
        <v/>
      </c>
    </row>
    <row r="2709" spans="8:8" ht="20.100000000000001" customHeight="1" x14ac:dyDescent="0.2">
      <c r="H2709" s="3" t="str">
        <f t="shared" si="42"/>
        <v/>
      </c>
    </row>
    <row r="2710" spans="8:8" ht="20.100000000000001" customHeight="1" x14ac:dyDescent="0.2">
      <c r="H2710" s="3" t="str">
        <f t="shared" si="42"/>
        <v/>
      </c>
    </row>
    <row r="2711" spans="8:8" ht="20.100000000000001" customHeight="1" x14ac:dyDescent="0.2">
      <c r="H2711" s="3" t="str">
        <f t="shared" si="42"/>
        <v/>
      </c>
    </row>
    <row r="2712" spans="8:8" ht="20.100000000000001" customHeight="1" x14ac:dyDescent="0.2">
      <c r="H2712" s="3" t="str">
        <f t="shared" si="42"/>
        <v/>
      </c>
    </row>
    <row r="2713" spans="8:8" ht="20.100000000000001" customHeight="1" x14ac:dyDescent="0.2">
      <c r="H2713" s="3" t="str">
        <f t="shared" si="42"/>
        <v/>
      </c>
    </row>
    <row r="2714" spans="8:8" ht="20.100000000000001" customHeight="1" x14ac:dyDescent="0.2">
      <c r="H2714" s="3" t="str">
        <f t="shared" si="42"/>
        <v/>
      </c>
    </row>
    <row r="2715" spans="8:8" ht="20.100000000000001" customHeight="1" x14ac:dyDescent="0.2">
      <c r="H2715" s="3" t="str">
        <f t="shared" si="42"/>
        <v/>
      </c>
    </row>
    <row r="2716" spans="8:8" ht="20.100000000000001" customHeight="1" x14ac:dyDescent="0.2">
      <c r="H2716" s="3" t="str">
        <f t="shared" si="42"/>
        <v/>
      </c>
    </row>
    <row r="2717" spans="8:8" ht="20.100000000000001" customHeight="1" x14ac:dyDescent="0.2">
      <c r="H2717" s="3" t="str">
        <f t="shared" si="42"/>
        <v/>
      </c>
    </row>
    <row r="2718" spans="8:8" ht="20.100000000000001" customHeight="1" x14ac:dyDescent="0.2">
      <c r="H2718" s="3" t="str">
        <f t="shared" si="42"/>
        <v/>
      </c>
    </row>
    <row r="2719" spans="8:8" ht="20.100000000000001" customHeight="1" x14ac:dyDescent="0.2">
      <c r="H2719" s="3" t="str">
        <f t="shared" si="42"/>
        <v/>
      </c>
    </row>
    <row r="2720" spans="8:8" ht="20.100000000000001" customHeight="1" x14ac:dyDescent="0.2">
      <c r="H2720" s="3" t="str">
        <f t="shared" si="42"/>
        <v/>
      </c>
    </row>
    <row r="2721" spans="8:8" ht="20.100000000000001" customHeight="1" x14ac:dyDescent="0.2">
      <c r="H2721" s="3" t="str">
        <f t="shared" si="42"/>
        <v/>
      </c>
    </row>
    <row r="2722" spans="8:8" ht="20.100000000000001" customHeight="1" x14ac:dyDescent="0.2">
      <c r="H2722" s="3" t="str">
        <f t="shared" si="42"/>
        <v/>
      </c>
    </row>
    <row r="2723" spans="8:8" ht="20.100000000000001" customHeight="1" x14ac:dyDescent="0.2">
      <c r="H2723" s="3" t="str">
        <f t="shared" si="42"/>
        <v/>
      </c>
    </row>
    <row r="2724" spans="8:8" ht="20.100000000000001" customHeight="1" x14ac:dyDescent="0.2">
      <c r="H2724" s="3" t="str">
        <f t="shared" si="42"/>
        <v/>
      </c>
    </row>
    <row r="2725" spans="8:8" ht="20.100000000000001" customHeight="1" x14ac:dyDescent="0.2">
      <c r="H2725" s="3" t="str">
        <f t="shared" si="42"/>
        <v/>
      </c>
    </row>
    <row r="2726" spans="8:8" ht="20.100000000000001" customHeight="1" x14ac:dyDescent="0.2">
      <c r="H2726" s="3" t="str">
        <f t="shared" si="42"/>
        <v/>
      </c>
    </row>
    <row r="2727" spans="8:8" ht="20.100000000000001" customHeight="1" x14ac:dyDescent="0.2">
      <c r="H2727" s="3" t="str">
        <f t="shared" si="42"/>
        <v/>
      </c>
    </row>
    <row r="2728" spans="8:8" ht="20.100000000000001" customHeight="1" x14ac:dyDescent="0.2">
      <c r="H2728" s="3" t="str">
        <f t="shared" si="42"/>
        <v/>
      </c>
    </row>
    <row r="2729" spans="8:8" ht="20.100000000000001" customHeight="1" x14ac:dyDescent="0.2">
      <c r="H2729" s="3" t="str">
        <f t="shared" si="42"/>
        <v/>
      </c>
    </row>
    <row r="2730" spans="8:8" ht="20.100000000000001" customHeight="1" x14ac:dyDescent="0.2">
      <c r="H2730" s="3" t="str">
        <f t="shared" si="42"/>
        <v/>
      </c>
    </row>
    <row r="2731" spans="8:8" ht="20.100000000000001" customHeight="1" x14ac:dyDescent="0.2">
      <c r="H2731" s="3" t="str">
        <f t="shared" si="42"/>
        <v/>
      </c>
    </row>
    <row r="2732" spans="8:8" ht="20.100000000000001" customHeight="1" x14ac:dyDescent="0.2">
      <c r="H2732" s="3" t="str">
        <f t="shared" si="42"/>
        <v/>
      </c>
    </row>
    <row r="2733" spans="8:8" ht="20.100000000000001" customHeight="1" x14ac:dyDescent="0.2">
      <c r="H2733" s="3" t="str">
        <f t="shared" si="42"/>
        <v/>
      </c>
    </row>
    <row r="2734" spans="8:8" ht="20.100000000000001" customHeight="1" x14ac:dyDescent="0.2">
      <c r="H2734" s="3" t="str">
        <f t="shared" si="42"/>
        <v/>
      </c>
    </row>
    <row r="2735" spans="8:8" ht="20.100000000000001" customHeight="1" x14ac:dyDescent="0.2">
      <c r="H2735" s="3" t="str">
        <f t="shared" si="42"/>
        <v/>
      </c>
    </row>
    <row r="2736" spans="8:8" ht="20.100000000000001" customHeight="1" x14ac:dyDescent="0.2">
      <c r="H2736" s="3" t="str">
        <f t="shared" si="42"/>
        <v/>
      </c>
    </row>
    <row r="2737" spans="8:8" ht="20.100000000000001" customHeight="1" x14ac:dyDescent="0.2">
      <c r="H2737" s="3" t="str">
        <f t="shared" si="42"/>
        <v/>
      </c>
    </row>
    <row r="2738" spans="8:8" ht="20.100000000000001" customHeight="1" x14ac:dyDescent="0.2">
      <c r="H2738" s="3" t="str">
        <f t="shared" si="42"/>
        <v/>
      </c>
    </row>
    <row r="2739" spans="8:8" ht="20.100000000000001" customHeight="1" x14ac:dyDescent="0.2">
      <c r="H2739" s="3" t="str">
        <f t="shared" si="42"/>
        <v/>
      </c>
    </row>
    <row r="2740" spans="8:8" ht="20.100000000000001" customHeight="1" x14ac:dyDescent="0.2">
      <c r="H2740" s="3" t="str">
        <f t="shared" si="42"/>
        <v/>
      </c>
    </row>
    <row r="2741" spans="8:8" ht="20.100000000000001" customHeight="1" x14ac:dyDescent="0.2">
      <c r="H2741" s="3" t="str">
        <f t="shared" si="42"/>
        <v/>
      </c>
    </row>
    <row r="2742" spans="8:8" ht="20.100000000000001" customHeight="1" x14ac:dyDescent="0.2">
      <c r="H2742" s="3" t="str">
        <f t="shared" si="42"/>
        <v/>
      </c>
    </row>
    <row r="2743" spans="8:8" ht="20.100000000000001" customHeight="1" x14ac:dyDescent="0.2">
      <c r="H2743" s="3" t="str">
        <f t="shared" si="42"/>
        <v/>
      </c>
    </row>
    <row r="2744" spans="8:8" ht="20.100000000000001" customHeight="1" x14ac:dyDescent="0.2">
      <c r="H2744" s="3" t="str">
        <f t="shared" si="42"/>
        <v/>
      </c>
    </row>
    <row r="2745" spans="8:8" ht="20.100000000000001" customHeight="1" x14ac:dyDescent="0.2">
      <c r="H2745" s="3" t="str">
        <f t="shared" si="42"/>
        <v/>
      </c>
    </row>
    <row r="2746" spans="8:8" ht="20.100000000000001" customHeight="1" x14ac:dyDescent="0.2">
      <c r="H2746" s="3" t="str">
        <f t="shared" si="42"/>
        <v/>
      </c>
    </row>
    <row r="2747" spans="8:8" ht="20.100000000000001" customHeight="1" x14ac:dyDescent="0.2">
      <c r="H2747" s="3" t="str">
        <f t="shared" si="42"/>
        <v/>
      </c>
    </row>
    <row r="2748" spans="8:8" ht="20.100000000000001" customHeight="1" x14ac:dyDescent="0.2">
      <c r="H2748" s="3" t="str">
        <f t="shared" si="42"/>
        <v/>
      </c>
    </row>
    <row r="2749" spans="8:8" ht="20.100000000000001" customHeight="1" x14ac:dyDescent="0.2">
      <c r="H2749" s="3" t="str">
        <f t="shared" si="42"/>
        <v/>
      </c>
    </row>
    <row r="2750" spans="8:8" ht="20.100000000000001" customHeight="1" x14ac:dyDescent="0.2">
      <c r="H2750" s="3" t="str">
        <f t="shared" si="42"/>
        <v/>
      </c>
    </row>
    <row r="2751" spans="8:8" ht="20.100000000000001" customHeight="1" x14ac:dyDescent="0.2">
      <c r="H2751" s="3" t="str">
        <f t="shared" si="42"/>
        <v/>
      </c>
    </row>
    <row r="2752" spans="8:8" ht="20.100000000000001" customHeight="1" x14ac:dyDescent="0.2">
      <c r="H2752" s="3" t="str">
        <f t="shared" si="42"/>
        <v/>
      </c>
    </row>
    <row r="2753" spans="8:8" ht="20.100000000000001" customHeight="1" x14ac:dyDescent="0.2">
      <c r="H2753" s="3" t="str">
        <f t="shared" si="42"/>
        <v/>
      </c>
    </row>
    <row r="2754" spans="8:8" ht="20.100000000000001" customHeight="1" x14ac:dyDescent="0.2">
      <c r="H2754" s="3" t="str">
        <f t="shared" si="42"/>
        <v/>
      </c>
    </row>
    <row r="2755" spans="8:8" ht="20.100000000000001" customHeight="1" x14ac:dyDescent="0.2">
      <c r="H2755" s="3" t="str">
        <f t="shared" si="42"/>
        <v/>
      </c>
    </row>
    <row r="2756" spans="8:8" ht="20.100000000000001" customHeight="1" x14ac:dyDescent="0.2">
      <c r="H2756" s="3" t="str">
        <f t="shared" ref="H2756:H2819" si="43">IF(E2756="","",IF(E2756="เด็กชาย","M",IF(E2756="นาย","M","W")))</f>
        <v/>
      </c>
    </row>
    <row r="2757" spans="8:8" ht="20.100000000000001" customHeight="1" x14ac:dyDescent="0.2">
      <c r="H2757" s="3" t="str">
        <f t="shared" si="43"/>
        <v/>
      </c>
    </row>
    <row r="2758" spans="8:8" ht="20.100000000000001" customHeight="1" x14ac:dyDescent="0.2">
      <c r="H2758" s="3" t="str">
        <f t="shared" si="43"/>
        <v/>
      </c>
    </row>
    <row r="2759" spans="8:8" ht="20.100000000000001" customHeight="1" x14ac:dyDescent="0.2">
      <c r="H2759" s="3" t="str">
        <f t="shared" si="43"/>
        <v/>
      </c>
    </row>
    <row r="2760" spans="8:8" ht="20.100000000000001" customHeight="1" x14ac:dyDescent="0.2">
      <c r="H2760" s="3" t="str">
        <f t="shared" si="43"/>
        <v/>
      </c>
    </row>
    <row r="2761" spans="8:8" ht="20.100000000000001" customHeight="1" x14ac:dyDescent="0.2">
      <c r="H2761" s="3" t="str">
        <f t="shared" si="43"/>
        <v/>
      </c>
    </row>
    <row r="2762" spans="8:8" ht="20.100000000000001" customHeight="1" x14ac:dyDescent="0.2">
      <c r="H2762" s="3" t="str">
        <f t="shared" si="43"/>
        <v/>
      </c>
    </row>
    <row r="2763" spans="8:8" ht="20.100000000000001" customHeight="1" x14ac:dyDescent="0.2">
      <c r="H2763" s="3" t="str">
        <f t="shared" si="43"/>
        <v/>
      </c>
    </row>
    <row r="2764" spans="8:8" ht="20.100000000000001" customHeight="1" x14ac:dyDescent="0.2">
      <c r="H2764" s="3" t="str">
        <f t="shared" si="43"/>
        <v/>
      </c>
    </row>
    <row r="2765" spans="8:8" ht="20.100000000000001" customHeight="1" x14ac:dyDescent="0.2">
      <c r="H2765" s="3" t="str">
        <f t="shared" si="43"/>
        <v/>
      </c>
    </row>
    <row r="2766" spans="8:8" ht="20.100000000000001" customHeight="1" x14ac:dyDescent="0.2">
      <c r="H2766" s="3" t="str">
        <f t="shared" si="43"/>
        <v/>
      </c>
    </row>
    <row r="2767" spans="8:8" ht="20.100000000000001" customHeight="1" x14ac:dyDescent="0.2">
      <c r="H2767" s="3" t="str">
        <f t="shared" si="43"/>
        <v/>
      </c>
    </row>
    <row r="2768" spans="8:8" ht="20.100000000000001" customHeight="1" x14ac:dyDescent="0.2">
      <c r="H2768" s="3" t="str">
        <f t="shared" si="43"/>
        <v/>
      </c>
    </row>
    <row r="2769" spans="8:8" ht="20.100000000000001" customHeight="1" x14ac:dyDescent="0.2">
      <c r="H2769" s="3" t="str">
        <f t="shared" si="43"/>
        <v/>
      </c>
    </row>
    <row r="2770" spans="8:8" ht="20.100000000000001" customHeight="1" x14ac:dyDescent="0.2">
      <c r="H2770" s="3" t="str">
        <f t="shared" si="43"/>
        <v/>
      </c>
    </row>
    <row r="2771" spans="8:8" ht="20.100000000000001" customHeight="1" x14ac:dyDescent="0.2">
      <c r="H2771" s="3" t="str">
        <f t="shared" si="43"/>
        <v/>
      </c>
    </row>
    <row r="2772" spans="8:8" ht="20.100000000000001" customHeight="1" x14ac:dyDescent="0.2">
      <c r="H2772" s="3" t="str">
        <f t="shared" si="43"/>
        <v/>
      </c>
    </row>
    <row r="2773" spans="8:8" ht="20.100000000000001" customHeight="1" x14ac:dyDescent="0.2">
      <c r="H2773" s="3" t="str">
        <f t="shared" si="43"/>
        <v/>
      </c>
    </row>
    <row r="2774" spans="8:8" ht="20.100000000000001" customHeight="1" x14ac:dyDescent="0.2">
      <c r="H2774" s="3" t="str">
        <f t="shared" si="43"/>
        <v/>
      </c>
    </row>
    <row r="2775" spans="8:8" ht="20.100000000000001" customHeight="1" x14ac:dyDescent="0.2">
      <c r="H2775" s="3" t="str">
        <f t="shared" si="43"/>
        <v/>
      </c>
    </row>
    <row r="2776" spans="8:8" ht="20.100000000000001" customHeight="1" x14ac:dyDescent="0.2">
      <c r="H2776" s="3" t="str">
        <f t="shared" si="43"/>
        <v/>
      </c>
    </row>
    <row r="2777" spans="8:8" ht="20.100000000000001" customHeight="1" x14ac:dyDescent="0.2">
      <c r="H2777" s="3" t="str">
        <f t="shared" si="43"/>
        <v/>
      </c>
    </row>
    <row r="2778" spans="8:8" ht="20.100000000000001" customHeight="1" x14ac:dyDescent="0.2">
      <c r="H2778" s="3" t="str">
        <f t="shared" si="43"/>
        <v/>
      </c>
    </row>
    <row r="2779" spans="8:8" ht="20.100000000000001" customHeight="1" x14ac:dyDescent="0.2">
      <c r="H2779" s="3" t="str">
        <f t="shared" si="43"/>
        <v/>
      </c>
    </row>
    <row r="2780" spans="8:8" ht="20.100000000000001" customHeight="1" x14ac:dyDescent="0.2">
      <c r="H2780" s="3" t="str">
        <f t="shared" si="43"/>
        <v/>
      </c>
    </row>
    <row r="2781" spans="8:8" ht="20.100000000000001" customHeight="1" x14ac:dyDescent="0.2">
      <c r="H2781" s="3" t="str">
        <f t="shared" si="43"/>
        <v/>
      </c>
    </row>
    <row r="2782" spans="8:8" ht="20.100000000000001" customHeight="1" x14ac:dyDescent="0.2">
      <c r="H2782" s="3" t="str">
        <f t="shared" si="43"/>
        <v/>
      </c>
    </row>
    <row r="2783" spans="8:8" ht="20.100000000000001" customHeight="1" x14ac:dyDescent="0.2">
      <c r="H2783" s="3" t="str">
        <f t="shared" si="43"/>
        <v/>
      </c>
    </row>
    <row r="2784" spans="8:8" ht="20.100000000000001" customHeight="1" x14ac:dyDescent="0.2">
      <c r="H2784" s="3" t="str">
        <f t="shared" si="43"/>
        <v/>
      </c>
    </row>
    <row r="2785" spans="8:8" ht="20.100000000000001" customHeight="1" x14ac:dyDescent="0.2">
      <c r="H2785" s="3" t="str">
        <f t="shared" si="43"/>
        <v/>
      </c>
    </row>
    <row r="2786" spans="8:8" ht="20.100000000000001" customHeight="1" x14ac:dyDescent="0.2">
      <c r="H2786" s="3" t="str">
        <f t="shared" si="43"/>
        <v/>
      </c>
    </row>
    <row r="2787" spans="8:8" ht="20.100000000000001" customHeight="1" x14ac:dyDescent="0.2">
      <c r="H2787" s="3" t="str">
        <f t="shared" si="43"/>
        <v/>
      </c>
    </row>
    <row r="2788" spans="8:8" ht="20.100000000000001" customHeight="1" x14ac:dyDescent="0.2">
      <c r="H2788" s="3" t="str">
        <f t="shared" si="43"/>
        <v/>
      </c>
    </row>
    <row r="2789" spans="8:8" ht="20.100000000000001" customHeight="1" x14ac:dyDescent="0.2">
      <c r="H2789" s="3" t="str">
        <f t="shared" si="43"/>
        <v/>
      </c>
    </row>
    <row r="2790" spans="8:8" ht="20.100000000000001" customHeight="1" x14ac:dyDescent="0.2">
      <c r="H2790" s="3" t="str">
        <f t="shared" si="43"/>
        <v/>
      </c>
    </row>
    <row r="2791" spans="8:8" ht="20.100000000000001" customHeight="1" x14ac:dyDescent="0.2">
      <c r="H2791" s="3" t="str">
        <f t="shared" si="43"/>
        <v/>
      </c>
    </row>
    <row r="2792" spans="8:8" ht="20.100000000000001" customHeight="1" x14ac:dyDescent="0.2">
      <c r="H2792" s="3" t="str">
        <f t="shared" si="43"/>
        <v/>
      </c>
    </row>
    <row r="2793" spans="8:8" ht="20.100000000000001" customHeight="1" x14ac:dyDescent="0.2">
      <c r="H2793" s="3" t="str">
        <f t="shared" si="43"/>
        <v/>
      </c>
    </row>
    <row r="2794" spans="8:8" ht="20.100000000000001" customHeight="1" x14ac:dyDescent="0.2">
      <c r="H2794" s="3" t="str">
        <f t="shared" si="43"/>
        <v/>
      </c>
    </row>
    <row r="2795" spans="8:8" ht="20.100000000000001" customHeight="1" x14ac:dyDescent="0.2">
      <c r="H2795" s="3" t="str">
        <f t="shared" si="43"/>
        <v/>
      </c>
    </row>
    <row r="2796" spans="8:8" ht="20.100000000000001" customHeight="1" x14ac:dyDescent="0.2">
      <c r="H2796" s="3" t="str">
        <f t="shared" si="43"/>
        <v/>
      </c>
    </row>
    <row r="2797" spans="8:8" ht="20.100000000000001" customHeight="1" x14ac:dyDescent="0.2">
      <c r="H2797" s="3" t="str">
        <f t="shared" si="43"/>
        <v/>
      </c>
    </row>
    <row r="2798" spans="8:8" ht="20.100000000000001" customHeight="1" x14ac:dyDescent="0.2">
      <c r="H2798" s="3" t="str">
        <f t="shared" si="43"/>
        <v/>
      </c>
    </row>
    <row r="2799" spans="8:8" ht="20.100000000000001" customHeight="1" x14ac:dyDescent="0.2">
      <c r="H2799" s="3" t="str">
        <f t="shared" si="43"/>
        <v/>
      </c>
    </row>
    <row r="2800" spans="8:8" ht="20.100000000000001" customHeight="1" x14ac:dyDescent="0.2">
      <c r="H2800" s="3" t="str">
        <f t="shared" si="43"/>
        <v/>
      </c>
    </row>
    <row r="2801" spans="8:8" ht="20.100000000000001" customHeight="1" x14ac:dyDescent="0.2">
      <c r="H2801" s="3" t="str">
        <f t="shared" si="43"/>
        <v/>
      </c>
    </row>
    <row r="2802" spans="8:8" ht="20.100000000000001" customHeight="1" x14ac:dyDescent="0.2">
      <c r="H2802" s="3" t="str">
        <f t="shared" si="43"/>
        <v/>
      </c>
    </row>
    <row r="2803" spans="8:8" ht="20.100000000000001" customHeight="1" x14ac:dyDescent="0.2">
      <c r="H2803" s="3" t="str">
        <f t="shared" si="43"/>
        <v/>
      </c>
    </row>
    <row r="2804" spans="8:8" ht="20.100000000000001" customHeight="1" x14ac:dyDescent="0.2">
      <c r="H2804" s="3" t="str">
        <f t="shared" si="43"/>
        <v/>
      </c>
    </row>
    <row r="2805" spans="8:8" ht="20.100000000000001" customHeight="1" x14ac:dyDescent="0.2">
      <c r="H2805" s="3" t="str">
        <f t="shared" si="43"/>
        <v/>
      </c>
    </row>
    <row r="2806" spans="8:8" ht="20.100000000000001" customHeight="1" x14ac:dyDescent="0.2">
      <c r="H2806" s="3" t="str">
        <f t="shared" si="43"/>
        <v/>
      </c>
    </row>
    <row r="2807" spans="8:8" ht="20.100000000000001" customHeight="1" x14ac:dyDescent="0.2">
      <c r="H2807" s="3" t="str">
        <f t="shared" si="43"/>
        <v/>
      </c>
    </row>
    <row r="2808" spans="8:8" ht="20.100000000000001" customHeight="1" x14ac:dyDescent="0.2">
      <c r="H2808" s="3" t="str">
        <f t="shared" si="43"/>
        <v/>
      </c>
    </row>
    <row r="2809" spans="8:8" ht="20.100000000000001" customHeight="1" x14ac:dyDescent="0.2">
      <c r="H2809" s="3" t="str">
        <f t="shared" si="43"/>
        <v/>
      </c>
    </row>
    <row r="2810" spans="8:8" ht="20.100000000000001" customHeight="1" x14ac:dyDescent="0.2">
      <c r="H2810" s="3" t="str">
        <f t="shared" si="43"/>
        <v/>
      </c>
    </row>
    <row r="2811" spans="8:8" ht="20.100000000000001" customHeight="1" x14ac:dyDescent="0.2">
      <c r="H2811" s="3" t="str">
        <f t="shared" si="43"/>
        <v/>
      </c>
    </row>
    <row r="2812" spans="8:8" ht="20.100000000000001" customHeight="1" x14ac:dyDescent="0.2">
      <c r="H2812" s="3" t="str">
        <f t="shared" si="43"/>
        <v/>
      </c>
    </row>
    <row r="2813" spans="8:8" ht="20.100000000000001" customHeight="1" x14ac:dyDescent="0.2">
      <c r="H2813" s="3" t="str">
        <f t="shared" si="43"/>
        <v/>
      </c>
    </row>
    <row r="2814" spans="8:8" ht="20.100000000000001" customHeight="1" x14ac:dyDescent="0.2">
      <c r="H2814" s="3" t="str">
        <f t="shared" si="43"/>
        <v/>
      </c>
    </row>
    <row r="2815" spans="8:8" ht="20.100000000000001" customHeight="1" x14ac:dyDescent="0.2">
      <c r="H2815" s="3" t="str">
        <f t="shared" si="43"/>
        <v/>
      </c>
    </row>
    <row r="2816" spans="8:8" ht="20.100000000000001" customHeight="1" x14ac:dyDescent="0.2">
      <c r="H2816" s="3" t="str">
        <f t="shared" si="43"/>
        <v/>
      </c>
    </row>
    <row r="2817" spans="8:8" ht="20.100000000000001" customHeight="1" x14ac:dyDescent="0.2">
      <c r="H2817" s="3" t="str">
        <f t="shared" si="43"/>
        <v/>
      </c>
    </row>
    <row r="2818" spans="8:8" ht="20.100000000000001" customHeight="1" x14ac:dyDescent="0.2">
      <c r="H2818" s="3" t="str">
        <f t="shared" si="43"/>
        <v/>
      </c>
    </row>
    <row r="2819" spans="8:8" ht="20.100000000000001" customHeight="1" x14ac:dyDescent="0.2">
      <c r="H2819" s="3" t="str">
        <f t="shared" si="43"/>
        <v/>
      </c>
    </row>
    <row r="2820" spans="8:8" ht="20.100000000000001" customHeight="1" x14ac:dyDescent="0.2">
      <c r="H2820" s="3" t="str">
        <f t="shared" ref="H2820:H2883" si="44">IF(E2820="","",IF(E2820="เด็กชาย","M",IF(E2820="นาย","M","W")))</f>
        <v/>
      </c>
    </row>
    <row r="2821" spans="8:8" ht="20.100000000000001" customHeight="1" x14ac:dyDescent="0.2">
      <c r="H2821" s="3" t="str">
        <f t="shared" si="44"/>
        <v/>
      </c>
    </row>
    <row r="2822" spans="8:8" ht="20.100000000000001" customHeight="1" x14ac:dyDescent="0.2">
      <c r="H2822" s="3" t="str">
        <f t="shared" si="44"/>
        <v/>
      </c>
    </row>
    <row r="2823" spans="8:8" ht="20.100000000000001" customHeight="1" x14ac:dyDescent="0.2">
      <c r="H2823" s="3" t="str">
        <f t="shared" si="44"/>
        <v/>
      </c>
    </row>
    <row r="2824" spans="8:8" ht="20.100000000000001" customHeight="1" x14ac:dyDescent="0.2">
      <c r="H2824" s="3" t="str">
        <f t="shared" si="44"/>
        <v/>
      </c>
    </row>
    <row r="2825" spans="8:8" ht="20.100000000000001" customHeight="1" x14ac:dyDescent="0.2">
      <c r="H2825" s="3" t="str">
        <f t="shared" si="44"/>
        <v/>
      </c>
    </row>
    <row r="2826" spans="8:8" ht="20.100000000000001" customHeight="1" x14ac:dyDescent="0.2">
      <c r="H2826" s="3" t="str">
        <f t="shared" si="44"/>
        <v/>
      </c>
    </row>
    <row r="2827" spans="8:8" ht="20.100000000000001" customHeight="1" x14ac:dyDescent="0.2">
      <c r="H2827" s="3" t="str">
        <f t="shared" si="44"/>
        <v/>
      </c>
    </row>
    <row r="2828" spans="8:8" ht="20.100000000000001" customHeight="1" x14ac:dyDescent="0.2">
      <c r="H2828" s="3" t="str">
        <f t="shared" si="44"/>
        <v/>
      </c>
    </row>
    <row r="2829" spans="8:8" ht="20.100000000000001" customHeight="1" x14ac:dyDescent="0.2">
      <c r="H2829" s="3" t="str">
        <f t="shared" si="44"/>
        <v/>
      </c>
    </row>
    <row r="2830" spans="8:8" ht="20.100000000000001" customHeight="1" x14ac:dyDescent="0.2">
      <c r="H2830" s="3" t="str">
        <f t="shared" si="44"/>
        <v/>
      </c>
    </row>
    <row r="2831" spans="8:8" ht="20.100000000000001" customHeight="1" x14ac:dyDescent="0.2">
      <c r="H2831" s="3" t="str">
        <f t="shared" si="44"/>
        <v/>
      </c>
    </row>
    <row r="2832" spans="8:8" ht="20.100000000000001" customHeight="1" x14ac:dyDescent="0.2">
      <c r="H2832" s="3" t="str">
        <f t="shared" si="44"/>
        <v/>
      </c>
    </row>
    <row r="2833" spans="8:8" ht="20.100000000000001" customHeight="1" x14ac:dyDescent="0.2">
      <c r="H2833" s="3" t="str">
        <f t="shared" si="44"/>
        <v/>
      </c>
    </row>
    <row r="2834" spans="8:8" ht="20.100000000000001" customHeight="1" x14ac:dyDescent="0.2">
      <c r="H2834" s="3" t="str">
        <f t="shared" si="44"/>
        <v/>
      </c>
    </row>
    <row r="2835" spans="8:8" ht="20.100000000000001" customHeight="1" x14ac:dyDescent="0.2">
      <c r="H2835" s="3" t="str">
        <f t="shared" si="44"/>
        <v/>
      </c>
    </row>
    <row r="2836" spans="8:8" ht="20.100000000000001" customHeight="1" x14ac:dyDescent="0.2">
      <c r="H2836" s="3" t="str">
        <f t="shared" si="44"/>
        <v/>
      </c>
    </row>
    <row r="2837" spans="8:8" ht="20.100000000000001" customHeight="1" x14ac:dyDescent="0.2">
      <c r="H2837" s="3" t="str">
        <f t="shared" si="44"/>
        <v/>
      </c>
    </row>
    <row r="2838" spans="8:8" ht="20.100000000000001" customHeight="1" x14ac:dyDescent="0.2">
      <c r="H2838" s="3" t="str">
        <f t="shared" si="44"/>
        <v/>
      </c>
    </row>
    <row r="2839" spans="8:8" ht="20.100000000000001" customHeight="1" x14ac:dyDescent="0.2">
      <c r="H2839" s="3" t="str">
        <f t="shared" si="44"/>
        <v/>
      </c>
    </row>
    <row r="2840" spans="8:8" ht="20.100000000000001" customHeight="1" x14ac:dyDescent="0.2">
      <c r="H2840" s="3" t="str">
        <f t="shared" si="44"/>
        <v/>
      </c>
    </row>
    <row r="2841" spans="8:8" ht="20.100000000000001" customHeight="1" x14ac:dyDescent="0.2">
      <c r="H2841" s="3" t="str">
        <f t="shared" si="44"/>
        <v/>
      </c>
    </row>
    <row r="2842" spans="8:8" ht="20.100000000000001" customHeight="1" x14ac:dyDescent="0.2">
      <c r="H2842" s="3" t="str">
        <f t="shared" si="44"/>
        <v/>
      </c>
    </row>
    <row r="2843" spans="8:8" ht="20.100000000000001" customHeight="1" x14ac:dyDescent="0.2">
      <c r="H2843" s="3" t="str">
        <f t="shared" si="44"/>
        <v/>
      </c>
    </row>
    <row r="2844" spans="8:8" ht="20.100000000000001" customHeight="1" x14ac:dyDescent="0.2">
      <c r="H2844" s="3" t="str">
        <f t="shared" si="44"/>
        <v/>
      </c>
    </row>
    <row r="2845" spans="8:8" ht="20.100000000000001" customHeight="1" x14ac:dyDescent="0.2">
      <c r="H2845" s="3" t="str">
        <f t="shared" si="44"/>
        <v/>
      </c>
    </row>
    <row r="2846" spans="8:8" ht="20.100000000000001" customHeight="1" x14ac:dyDescent="0.2">
      <c r="H2846" s="3" t="str">
        <f t="shared" si="44"/>
        <v/>
      </c>
    </row>
    <row r="2847" spans="8:8" ht="20.100000000000001" customHeight="1" x14ac:dyDescent="0.2">
      <c r="H2847" s="3" t="str">
        <f t="shared" si="44"/>
        <v/>
      </c>
    </row>
    <row r="2848" spans="8:8" ht="20.100000000000001" customHeight="1" x14ac:dyDescent="0.2">
      <c r="H2848" s="3" t="str">
        <f t="shared" si="44"/>
        <v/>
      </c>
    </row>
    <row r="2849" spans="8:8" ht="20.100000000000001" customHeight="1" x14ac:dyDescent="0.2">
      <c r="H2849" s="3" t="str">
        <f t="shared" si="44"/>
        <v/>
      </c>
    </row>
    <row r="2850" spans="8:8" ht="20.100000000000001" customHeight="1" x14ac:dyDescent="0.2">
      <c r="H2850" s="3" t="str">
        <f t="shared" si="44"/>
        <v/>
      </c>
    </row>
    <row r="2851" spans="8:8" ht="20.100000000000001" customHeight="1" x14ac:dyDescent="0.2">
      <c r="H2851" s="3" t="str">
        <f t="shared" si="44"/>
        <v/>
      </c>
    </row>
    <row r="2852" spans="8:8" ht="20.100000000000001" customHeight="1" x14ac:dyDescent="0.2">
      <c r="H2852" s="3" t="str">
        <f t="shared" si="44"/>
        <v/>
      </c>
    </row>
    <row r="2853" spans="8:8" ht="20.100000000000001" customHeight="1" x14ac:dyDescent="0.2">
      <c r="H2853" s="3" t="str">
        <f t="shared" si="44"/>
        <v/>
      </c>
    </row>
    <row r="2854" spans="8:8" ht="20.100000000000001" customHeight="1" x14ac:dyDescent="0.2">
      <c r="H2854" s="3" t="str">
        <f t="shared" si="44"/>
        <v/>
      </c>
    </row>
    <row r="2855" spans="8:8" ht="20.100000000000001" customHeight="1" x14ac:dyDescent="0.2">
      <c r="H2855" s="3" t="str">
        <f t="shared" si="44"/>
        <v/>
      </c>
    </row>
    <row r="2856" spans="8:8" ht="20.100000000000001" customHeight="1" x14ac:dyDescent="0.2">
      <c r="H2856" s="3" t="str">
        <f t="shared" si="44"/>
        <v/>
      </c>
    </row>
    <row r="2857" spans="8:8" ht="20.100000000000001" customHeight="1" x14ac:dyDescent="0.2">
      <c r="H2857" s="3" t="str">
        <f t="shared" si="44"/>
        <v/>
      </c>
    </row>
    <row r="2858" spans="8:8" ht="20.100000000000001" customHeight="1" x14ac:dyDescent="0.2">
      <c r="H2858" s="3" t="str">
        <f t="shared" si="44"/>
        <v/>
      </c>
    </row>
    <row r="2859" spans="8:8" ht="20.100000000000001" customHeight="1" x14ac:dyDescent="0.2">
      <c r="H2859" s="3" t="str">
        <f t="shared" si="44"/>
        <v/>
      </c>
    </row>
    <row r="2860" spans="8:8" ht="20.100000000000001" customHeight="1" x14ac:dyDescent="0.2">
      <c r="H2860" s="3" t="str">
        <f t="shared" si="44"/>
        <v/>
      </c>
    </row>
    <row r="2861" spans="8:8" ht="20.100000000000001" customHeight="1" x14ac:dyDescent="0.2">
      <c r="H2861" s="3" t="str">
        <f t="shared" si="44"/>
        <v/>
      </c>
    </row>
    <row r="2862" spans="8:8" ht="20.100000000000001" customHeight="1" x14ac:dyDescent="0.2">
      <c r="H2862" s="3" t="str">
        <f t="shared" si="44"/>
        <v/>
      </c>
    </row>
    <row r="2863" spans="8:8" ht="20.100000000000001" customHeight="1" x14ac:dyDescent="0.2">
      <c r="H2863" s="3" t="str">
        <f t="shared" si="44"/>
        <v/>
      </c>
    </row>
    <row r="2864" spans="8:8" ht="20.100000000000001" customHeight="1" x14ac:dyDescent="0.2">
      <c r="H2864" s="3" t="str">
        <f t="shared" si="44"/>
        <v/>
      </c>
    </row>
    <row r="2865" spans="8:8" ht="20.100000000000001" customHeight="1" x14ac:dyDescent="0.2">
      <c r="H2865" s="3" t="str">
        <f t="shared" si="44"/>
        <v/>
      </c>
    </row>
    <row r="2866" spans="8:8" ht="20.100000000000001" customHeight="1" x14ac:dyDescent="0.2">
      <c r="H2866" s="3" t="str">
        <f t="shared" si="44"/>
        <v/>
      </c>
    </row>
    <row r="2867" spans="8:8" ht="20.100000000000001" customHeight="1" x14ac:dyDescent="0.2">
      <c r="H2867" s="3" t="str">
        <f t="shared" si="44"/>
        <v/>
      </c>
    </row>
    <row r="2868" spans="8:8" ht="20.100000000000001" customHeight="1" x14ac:dyDescent="0.2">
      <c r="H2868" s="3" t="str">
        <f t="shared" si="44"/>
        <v/>
      </c>
    </row>
    <row r="2869" spans="8:8" ht="20.100000000000001" customHeight="1" x14ac:dyDescent="0.2">
      <c r="H2869" s="3" t="str">
        <f t="shared" si="44"/>
        <v/>
      </c>
    </row>
    <row r="2870" spans="8:8" ht="20.100000000000001" customHeight="1" x14ac:dyDescent="0.2">
      <c r="H2870" s="3" t="str">
        <f t="shared" si="44"/>
        <v/>
      </c>
    </row>
    <row r="2871" spans="8:8" ht="20.100000000000001" customHeight="1" x14ac:dyDescent="0.2">
      <c r="H2871" s="3" t="str">
        <f t="shared" si="44"/>
        <v/>
      </c>
    </row>
    <row r="2872" spans="8:8" ht="20.100000000000001" customHeight="1" x14ac:dyDescent="0.2">
      <c r="H2872" s="3" t="str">
        <f t="shared" si="44"/>
        <v/>
      </c>
    </row>
    <row r="2873" spans="8:8" ht="20.100000000000001" customHeight="1" x14ac:dyDescent="0.2">
      <c r="H2873" s="3" t="str">
        <f t="shared" si="44"/>
        <v/>
      </c>
    </row>
    <row r="2874" spans="8:8" ht="20.100000000000001" customHeight="1" x14ac:dyDescent="0.2">
      <c r="H2874" s="3" t="str">
        <f t="shared" si="44"/>
        <v/>
      </c>
    </row>
    <row r="2875" spans="8:8" ht="20.100000000000001" customHeight="1" x14ac:dyDescent="0.2">
      <c r="H2875" s="3" t="str">
        <f t="shared" si="44"/>
        <v/>
      </c>
    </row>
    <row r="2876" spans="8:8" ht="20.100000000000001" customHeight="1" x14ac:dyDescent="0.2">
      <c r="H2876" s="3" t="str">
        <f t="shared" si="44"/>
        <v/>
      </c>
    </row>
    <row r="2877" spans="8:8" ht="20.100000000000001" customHeight="1" x14ac:dyDescent="0.2">
      <c r="H2877" s="3" t="str">
        <f t="shared" si="44"/>
        <v/>
      </c>
    </row>
    <row r="2878" spans="8:8" ht="20.100000000000001" customHeight="1" x14ac:dyDescent="0.2">
      <c r="H2878" s="3" t="str">
        <f t="shared" si="44"/>
        <v/>
      </c>
    </row>
    <row r="2879" spans="8:8" ht="20.100000000000001" customHeight="1" x14ac:dyDescent="0.2">
      <c r="H2879" s="3" t="str">
        <f t="shared" si="44"/>
        <v/>
      </c>
    </row>
    <row r="2880" spans="8:8" ht="20.100000000000001" customHeight="1" x14ac:dyDescent="0.2">
      <c r="H2880" s="3" t="str">
        <f t="shared" si="44"/>
        <v/>
      </c>
    </row>
    <row r="2881" spans="8:8" ht="20.100000000000001" customHeight="1" x14ac:dyDescent="0.2">
      <c r="H2881" s="3" t="str">
        <f t="shared" si="44"/>
        <v/>
      </c>
    </row>
    <row r="2882" spans="8:8" ht="20.100000000000001" customHeight="1" x14ac:dyDescent="0.2">
      <c r="H2882" s="3" t="str">
        <f t="shared" si="44"/>
        <v/>
      </c>
    </row>
    <row r="2883" spans="8:8" ht="20.100000000000001" customHeight="1" x14ac:dyDescent="0.2">
      <c r="H2883" s="3" t="str">
        <f t="shared" si="44"/>
        <v/>
      </c>
    </row>
    <row r="2884" spans="8:8" ht="20.100000000000001" customHeight="1" x14ac:dyDescent="0.2">
      <c r="H2884" s="3" t="str">
        <f t="shared" ref="H2884:H2947" si="45">IF(E2884="","",IF(E2884="เด็กชาย","M",IF(E2884="นาย","M","W")))</f>
        <v/>
      </c>
    </row>
    <row r="2885" spans="8:8" ht="20.100000000000001" customHeight="1" x14ac:dyDescent="0.2">
      <c r="H2885" s="3" t="str">
        <f t="shared" si="45"/>
        <v/>
      </c>
    </row>
    <row r="2886" spans="8:8" ht="20.100000000000001" customHeight="1" x14ac:dyDescent="0.2">
      <c r="H2886" s="3" t="str">
        <f t="shared" si="45"/>
        <v/>
      </c>
    </row>
    <row r="2887" spans="8:8" ht="20.100000000000001" customHeight="1" x14ac:dyDescent="0.2">
      <c r="H2887" s="3" t="str">
        <f t="shared" si="45"/>
        <v/>
      </c>
    </row>
    <row r="2888" spans="8:8" ht="20.100000000000001" customHeight="1" x14ac:dyDescent="0.2">
      <c r="H2888" s="3" t="str">
        <f t="shared" si="45"/>
        <v/>
      </c>
    </row>
    <row r="2889" spans="8:8" ht="20.100000000000001" customHeight="1" x14ac:dyDescent="0.2">
      <c r="H2889" s="3" t="str">
        <f t="shared" si="45"/>
        <v/>
      </c>
    </row>
    <row r="2890" spans="8:8" ht="20.100000000000001" customHeight="1" x14ac:dyDescent="0.2">
      <c r="H2890" s="3" t="str">
        <f t="shared" si="45"/>
        <v/>
      </c>
    </row>
    <row r="2891" spans="8:8" ht="20.100000000000001" customHeight="1" x14ac:dyDescent="0.2">
      <c r="H2891" s="3" t="str">
        <f t="shared" si="45"/>
        <v/>
      </c>
    </row>
    <row r="2892" spans="8:8" ht="20.100000000000001" customHeight="1" x14ac:dyDescent="0.2">
      <c r="H2892" s="3" t="str">
        <f t="shared" si="45"/>
        <v/>
      </c>
    </row>
    <row r="2893" spans="8:8" ht="20.100000000000001" customHeight="1" x14ac:dyDescent="0.2">
      <c r="H2893" s="3" t="str">
        <f t="shared" si="45"/>
        <v/>
      </c>
    </row>
    <row r="2894" spans="8:8" ht="20.100000000000001" customHeight="1" x14ac:dyDescent="0.2">
      <c r="H2894" s="3" t="str">
        <f t="shared" si="45"/>
        <v/>
      </c>
    </row>
    <row r="2895" spans="8:8" ht="20.100000000000001" customHeight="1" x14ac:dyDescent="0.2">
      <c r="H2895" s="3" t="str">
        <f t="shared" si="45"/>
        <v/>
      </c>
    </row>
    <row r="2896" spans="8:8" ht="20.100000000000001" customHeight="1" x14ac:dyDescent="0.2">
      <c r="H2896" s="3" t="str">
        <f t="shared" si="45"/>
        <v/>
      </c>
    </row>
    <row r="2897" spans="8:8" ht="20.100000000000001" customHeight="1" x14ac:dyDescent="0.2">
      <c r="H2897" s="3" t="str">
        <f t="shared" si="45"/>
        <v/>
      </c>
    </row>
    <row r="2898" spans="8:8" ht="20.100000000000001" customHeight="1" x14ac:dyDescent="0.2">
      <c r="H2898" s="3" t="str">
        <f t="shared" si="45"/>
        <v/>
      </c>
    </row>
    <row r="2899" spans="8:8" ht="20.100000000000001" customHeight="1" x14ac:dyDescent="0.2">
      <c r="H2899" s="3" t="str">
        <f t="shared" si="45"/>
        <v/>
      </c>
    </row>
    <row r="2900" spans="8:8" ht="20.100000000000001" customHeight="1" x14ac:dyDescent="0.2">
      <c r="H2900" s="3" t="str">
        <f t="shared" si="45"/>
        <v/>
      </c>
    </row>
    <row r="2901" spans="8:8" ht="20.100000000000001" customHeight="1" x14ac:dyDescent="0.2">
      <c r="H2901" s="3" t="str">
        <f t="shared" si="45"/>
        <v/>
      </c>
    </row>
    <row r="2902" spans="8:8" ht="20.100000000000001" customHeight="1" x14ac:dyDescent="0.2">
      <c r="H2902" s="3" t="str">
        <f t="shared" si="45"/>
        <v/>
      </c>
    </row>
    <row r="2903" spans="8:8" ht="20.100000000000001" customHeight="1" x14ac:dyDescent="0.2">
      <c r="H2903" s="3" t="str">
        <f t="shared" si="45"/>
        <v/>
      </c>
    </row>
    <row r="2904" spans="8:8" ht="20.100000000000001" customHeight="1" x14ac:dyDescent="0.2">
      <c r="H2904" s="3" t="str">
        <f t="shared" si="45"/>
        <v/>
      </c>
    </row>
    <row r="2905" spans="8:8" ht="20.100000000000001" customHeight="1" x14ac:dyDescent="0.2">
      <c r="H2905" s="3" t="str">
        <f t="shared" si="45"/>
        <v/>
      </c>
    </row>
    <row r="2906" spans="8:8" ht="20.100000000000001" customHeight="1" x14ac:dyDescent="0.2">
      <c r="H2906" s="3" t="str">
        <f t="shared" si="45"/>
        <v/>
      </c>
    </row>
    <row r="2907" spans="8:8" ht="20.100000000000001" customHeight="1" x14ac:dyDescent="0.2">
      <c r="H2907" s="3" t="str">
        <f t="shared" si="45"/>
        <v/>
      </c>
    </row>
    <row r="2908" spans="8:8" ht="20.100000000000001" customHeight="1" x14ac:dyDescent="0.2">
      <c r="H2908" s="3" t="str">
        <f t="shared" si="45"/>
        <v/>
      </c>
    </row>
    <row r="2909" spans="8:8" ht="20.100000000000001" customHeight="1" x14ac:dyDescent="0.2">
      <c r="H2909" s="3" t="str">
        <f t="shared" si="45"/>
        <v/>
      </c>
    </row>
    <row r="2910" spans="8:8" ht="20.100000000000001" customHeight="1" x14ac:dyDescent="0.2">
      <c r="H2910" s="3" t="str">
        <f t="shared" si="45"/>
        <v/>
      </c>
    </row>
    <row r="2911" spans="8:8" ht="20.100000000000001" customHeight="1" x14ac:dyDescent="0.2">
      <c r="H2911" s="3" t="str">
        <f t="shared" si="45"/>
        <v/>
      </c>
    </row>
    <row r="2912" spans="8:8" ht="20.100000000000001" customHeight="1" x14ac:dyDescent="0.2">
      <c r="H2912" s="3" t="str">
        <f t="shared" si="45"/>
        <v/>
      </c>
    </row>
    <row r="2913" spans="8:8" ht="20.100000000000001" customHeight="1" x14ac:dyDescent="0.2">
      <c r="H2913" s="3" t="str">
        <f t="shared" si="45"/>
        <v/>
      </c>
    </row>
    <row r="2914" spans="8:8" ht="20.100000000000001" customHeight="1" x14ac:dyDescent="0.2">
      <c r="H2914" s="3" t="str">
        <f t="shared" si="45"/>
        <v/>
      </c>
    </row>
    <row r="2915" spans="8:8" ht="20.100000000000001" customHeight="1" x14ac:dyDescent="0.2">
      <c r="H2915" s="3" t="str">
        <f t="shared" si="45"/>
        <v/>
      </c>
    </row>
    <row r="2916" spans="8:8" ht="20.100000000000001" customHeight="1" x14ac:dyDescent="0.2">
      <c r="H2916" s="3" t="str">
        <f t="shared" si="45"/>
        <v/>
      </c>
    </row>
    <row r="2917" spans="8:8" ht="20.100000000000001" customHeight="1" x14ac:dyDescent="0.2">
      <c r="H2917" s="3" t="str">
        <f t="shared" si="45"/>
        <v/>
      </c>
    </row>
    <row r="2918" spans="8:8" ht="20.100000000000001" customHeight="1" x14ac:dyDescent="0.2">
      <c r="H2918" s="3" t="str">
        <f t="shared" si="45"/>
        <v/>
      </c>
    </row>
    <row r="2919" spans="8:8" ht="20.100000000000001" customHeight="1" x14ac:dyDescent="0.2">
      <c r="H2919" s="3" t="str">
        <f t="shared" si="45"/>
        <v/>
      </c>
    </row>
    <row r="2920" spans="8:8" ht="20.100000000000001" customHeight="1" x14ac:dyDescent="0.2">
      <c r="H2920" s="3" t="str">
        <f t="shared" si="45"/>
        <v/>
      </c>
    </row>
    <row r="2921" spans="8:8" ht="20.100000000000001" customHeight="1" x14ac:dyDescent="0.2">
      <c r="H2921" s="3" t="str">
        <f t="shared" si="45"/>
        <v/>
      </c>
    </row>
    <row r="2922" spans="8:8" ht="20.100000000000001" customHeight="1" x14ac:dyDescent="0.2">
      <c r="H2922" s="3" t="str">
        <f t="shared" si="45"/>
        <v/>
      </c>
    </row>
    <row r="2923" spans="8:8" ht="20.100000000000001" customHeight="1" x14ac:dyDescent="0.2">
      <c r="H2923" s="3" t="str">
        <f t="shared" si="45"/>
        <v/>
      </c>
    </row>
    <row r="2924" spans="8:8" ht="20.100000000000001" customHeight="1" x14ac:dyDescent="0.2">
      <c r="H2924" s="3" t="str">
        <f t="shared" si="45"/>
        <v/>
      </c>
    </row>
    <row r="2925" spans="8:8" ht="20.100000000000001" customHeight="1" x14ac:dyDescent="0.2">
      <c r="H2925" s="3" t="str">
        <f t="shared" si="45"/>
        <v/>
      </c>
    </row>
    <row r="2926" spans="8:8" ht="20.100000000000001" customHeight="1" x14ac:dyDescent="0.2">
      <c r="H2926" s="3" t="str">
        <f t="shared" si="45"/>
        <v/>
      </c>
    </row>
    <row r="2927" spans="8:8" ht="20.100000000000001" customHeight="1" x14ac:dyDescent="0.2">
      <c r="H2927" s="3" t="str">
        <f t="shared" si="45"/>
        <v/>
      </c>
    </row>
    <row r="2928" spans="8:8" ht="20.100000000000001" customHeight="1" x14ac:dyDescent="0.2">
      <c r="H2928" s="3" t="str">
        <f t="shared" si="45"/>
        <v/>
      </c>
    </row>
    <row r="2929" spans="8:8" ht="20.100000000000001" customHeight="1" x14ac:dyDescent="0.2">
      <c r="H2929" s="3" t="str">
        <f t="shared" si="45"/>
        <v/>
      </c>
    </row>
    <row r="2930" spans="8:8" ht="20.100000000000001" customHeight="1" x14ac:dyDescent="0.2">
      <c r="H2930" s="3" t="str">
        <f t="shared" si="45"/>
        <v/>
      </c>
    </row>
    <row r="2931" spans="8:8" ht="20.100000000000001" customHeight="1" x14ac:dyDescent="0.2">
      <c r="H2931" s="3" t="str">
        <f t="shared" si="45"/>
        <v/>
      </c>
    </row>
    <row r="2932" spans="8:8" ht="20.100000000000001" customHeight="1" x14ac:dyDescent="0.2">
      <c r="H2932" s="3" t="str">
        <f t="shared" si="45"/>
        <v/>
      </c>
    </row>
    <row r="2933" spans="8:8" ht="20.100000000000001" customHeight="1" x14ac:dyDescent="0.2">
      <c r="H2933" s="3" t="str">
        <f t="shared" si="45"/>
        <v/>
      </c>
    </row>
    <row r="2934" spans="8:8" ht="20.100000000000001" customHeight="1" x14ac:dyDescent="0.2">
      <c r="H2934" s="3" t="str">
        <f t="shared" si="45"/>
        <v/>
      </c>
    </row>
    <row r="2935" spans="8:8" ht="20.100000000000001" customHeight="1" x14ac:dyDescent="0.2">
      <c r="H2935" s="3" t="str">
        <f t="shared" si="45"/>
        <v/>
      </c>
    </row>
    <row r="2936" spans="8:8" ht="20.100000000000001" customHeight="1" x14ac:dyDescent="0.2">
      <c r="H2936" s="3" t="str">
        <f t="shared" si="45"/>
        <v/>
      </c>
    </row>
    <row r="2937" spans="8:8" ht="20.100000000000001" customHeight="1" x14ac:dyDescent="0.2">
      <c r="H2937" s="3" t="str">
        <f t="shared" si="45"/>
        <v/>
      </c>
    </row>
    <row r="2938" spans="8:8" ht="20.100000000000001" customHeight="1" x14ac:dyDescent="0.2">
      <c r="H2938" s="3" t="str">
        <f t="shared" si="45"/>
        <v/>
      </c>
    </row>
    <row r="2939" spans="8:8" ht="20.100000000000001" customHeight="1" x14ac:dyDescent="0.2">
      <c r="H2939" s="3" t="str">
        <f t="shared" si="45"/>
        <v/>
      </c>
    </row>
    <row r="2940" spans="8:8" ht="20.100000000000001" customHeight="1" x14ac:dyDescent="0.2">
      <c r="H2940" s="3" t="str">
        <f t="shared" si="45"/>
        <v/>
      </c>
    </row>
    <row r="2941" spans="8:8" ht="20.100000000000001" customHeight="1" x14ac:dyDescent="0.2">
      <c r="H2941" s="3" t="str">
        <f t="shared" si="45"/>
        <v/>
      </c>
    </row>
    <row r="2942" spans="8:8" ht="20.100000000000001" customHeight="1" x14ac:dyDescent="0.2">
      <c r="H2942" s="3" t="str">
        <f t="shared" si="45"/>
        <v/>
      </c>
    </row>
    <row r="2943" spans="8:8" ht="20.100000000000001" customHeight="1" x14ac:dyDescent="0.2">
      <c r="H2943" s="3" t="str">
        <f t="shared" si="45"/>
        <v/>
      </c>
    </row>
    <row r="2944" spans="8:8" ht="20.100000000000001" customHeight="1" x14ac:dyDescent="0.2">
      <c r="H2944" s="3" t="str">
        <f t="shared" si="45"/>
        <v/>
      </c>
    </row>
    <row r="2945" spans="8:8" ht="20.100000000000001" customHeight="1" x14ac:dyDescent="0.2">
      <c r="H2945" s="3" t="str">
        <f t="shared" si="45"/>
        <v/>
      </c>
    </row>
    <row r="2946" spans="8:8" ht="20.100000000000001" customHeight="1" x14ac:dyDescent="0.2">
      <c r="H2946" s="3" t="str">
        <f t="shared" si="45"/>
        <v/>
      </c>
    </row>
    <row r="2947" spans="8:8" ht="20.100000000000001" customHeight="1" x14ac:dyDescent="0.2">
      <c r="H2947" s="3" t="str">
        <f t="shared" si="45"/>
        <v/>
      </c>
    </row>
    <row r="2948" spans="8:8" ht="20.100000000000001" customHeight="1" x14ac:dyDescent="0.2">
      <c r="H2948" s="3" t="str">
        <f t="shared" ref="H2948:H3011" si="46">IF(E2948="","",IF(E2948="เด็กชาย","M",IF(E2948="นาย","M","W")))</f>
        <v/>
      </c>
    </row>
    <row r="2949" spans="8:8" ht="20.100000000000001" customHeight="1" x14ac:dyDescent="0.2">
      <c r="H2949" s="3" t="str">
        <f t="shared" si="46"/>
        <v/>
      </c>
    </row>
    <row r="2950" spans="8:8" ht="20.100000000000001" customHeight="1" x14ac:dyDescent="0.2">
      <c r="H2950" s="3" t="str">
        <f t="shared" si="46"/>
        <v/>
      </c>
    </row>
    <row r="2951" spans="8:8" ht="20.100000000000001" customHeight="1" x14ac:dyDescent="0.2">
      <c r="H2951" s="3" t="str">
        <f t="shared" si="46"/>
        <v/>
      </c>
    </row>
    <row r="2952" spans="8:8" ht="20.100000000000001" customHeight="1" x14ac:dyDescent="0.2">
      <c r="H2952" s="3" t="str">
        <f t="shared" si="46"/>
        <v/>
      </c>
    </row>
    <row r="2953" spans="8:8" ht="20.100000000000001" customHeight="1" x14ac:dyDescent="0.2">
      <c r="H2953" s="3" t="str">
        <f t="shared" si="46"/>
        <v/>
      </c>
    </row>
    <row r="2954" spans="8:8" ht="20.100000000000001" customHeight="1" x14ac:dyDescent="0.2">
      <c r="H2954" s="3" t="str">
        <f t="shared" si="46"/>
        <v/>
      </c>
    </row>
    <row r="2955" spans="8:8" ht="20.100000000000001" customHeight="1" x14ac:dyDescent="0.2">
      <c r="H2955" s="3" t="str">
        <f t="shared" si="46"/>
        <v/>
      </c>
    </row>
    <row r="2956" spans="8:8" ht="20.100000000000001" customHeight="1" x14ac:dyDescent="0.2">
      <c r="H2956" s="3" t="str">
        <f t="shared" si="46"/>
        <v/>
      </c>
    </row>
    <row r="2957" spans="8:8" ht="20.100000000000001" customHeight="1" x14ac:dyDescent="0.2">
      <c r="H2957" s="3" t="str">
        <f t="shared" si="46"/>
        <v/>
      </c>
    </row>
    <row r="2958" spans="8:8" ht="20.100000000000001" customHeight="1" x14ac:dyDescent="0.2">
      <c r="H2958" s="3" t="str">
        <f t="shared" si="46"/>
        <v/>
      </c>
    </row>
    <row r="2959" spans="8:8" ht="20.100000000000001" customHeight="1" x14ac:dyDescent="0.2">
      <c r="H2959" s="3" t="str">
        <f t="shared" si="46"/>
        <v/>
      </c>
    </row>
    <row r="2960" spans="8:8" ht="20.100000000000001" customHeight="1" x14ac:dyDescent="0.2">
      <c r="H2960" s="3" t="str">
        <f t="shared" si="46"/>
        <v/>
      </c>
    </row>
    <row r="2961" spans="8:8" ht="20.100000000000001" customHeight="1" x14ac:dyDescent="0.2">
      <c r="H2961" s="3" t="str">
        <f t="shared" si="46"/>
        <v/>
      </c>
    </row>
    <row r="2962" spans="8:8" ht="20.100000000000001" customHeight="1" x14ac:dyDescent="0.2">
      <c r="H2962" s="3" t="str">
        <f t="shared" si="46"/>
        <v/>
      </c>
    </row>
    <row r="2963" spans="8:8" ht="20.100000000000001" customHeight="1" x14ac:dyDescent="0.2">
      <c r="H2963" s="3" t="str">
        <f t="shared" si="46"/>
        <v/>
      </c>
    </row>
    <row r="2964" spans="8:8" ht="20.100000000000001" customHeight="1" x14ac:dyDescent="0.2">
      <c r="H2964" s="3" t="str">
        <f t="shared" si="46"/>
        <v/>
      </c>
    </row>
    <row r="2965" spans="8:8" ht="20.100000000000001" customHeight="1" x14ac:dyDescent="0.2">
      <c r="H2965" s="3" t="str">
        <f t="shared" si="46"/>
        <v/>
      </c>
    </row>
    <row r="2966" spans="8:8" ht="20.100000000000001" customHeight="1" x14ac:dyDescent="0.2">
      <c r="H2966" s="3" t="str">
        <f t="shared" si="46"/>
        <v/>
      </c>
    </row>
    <row r="2967" spans="8:8" ht="20.100000000000001" customHeight="1" x14ac:dyDescent="0.2">
      <c r="H2967" s="3" t="str">
        <f t="shared" si="46"/>
        <v/>
      </c>
    </row>
    <row r="2968" spans="8:8" ht="20.100000000000001" customHeight="1" x14ac:dyDescent="0.2">
      <c r="H2968" s="3" t="str">
        <f t="shared" si="46"/>
        <v/>
      </c>
    </row>
    <row r="2969" spans="8:8" ht="20.100000000000001" customHeight="1" x14ac:dyDescent="0.2">
      <c r="H2969" s="3" t="str">
        <f t="shared" si="46"/>
        <v/>
      </c>
    </row>
    <row r="2970" spans="8:8" ht="20.100000000000001" customHeight="1" x14ac:dyDescent="0.2">
      <c r="H2970" s="3" t="str">
        <f t="shared" si="46"/>
        <v/>
      </c>
    </row>
    <row r="2971" spans="8:8" ht="20.100000000000001" customHeight="1" x14ac:dyDescent="0.2">
      <c r="H2971" s="3" t="str">
        <f t="shared" si="46"/>
        <v/>
      </c>
    </row>
    <row r="2972" spans="8:8" ht="20.100000000000001" customHeight="1" x14ac:dyDescent="0.2">
      <c r="H2972" s="3" t="str">
        <f t="shared" si="46"/>
        <v/>
      </c>
    </row>
    <row r="2973" spans="8:8" ht="20.100000000000001" customHeight="1" x14ac:dyDescent="0.2">
      <c r="H2973" s="3" t="str">
        <f t="shared" si="46"/>
        <v/>
      </c>
    </row>
    <row r="2974" spans="8:8" ht="20.100000000000001" customHeight="1" x14ac:dyDescent="0.2">
      <c r="H2974" s="3" t="str">
        <f t="shared" si="46"/>
        <v/>
      </c>
    </row>
    <row r="2975" spans="8:8" ht="20.100000000000001" customHeight="1" x14ac:dyDescent="0.2">
      <c r="H2975" s="3" t="str">
        <f t="shared" si="46"/>
        <v/>
      </c>
    </row>
    <row r="2976" spans="8:8" ht="20.100000000000001" customHeight="1" x14ac:dyDescent="0.2">
      <c r="H2976" s="3" t="str">
        <f t="shared" si="46"/>
        <v/>
      </c>
    </row>
    <row r="2977" spans="8:8" ht="20.100000000000001" customHeight="1" x14ac:dyDescent="0.2">
      <c r="H2977" s="3" t="str">
        <f t="shared" si="46"/>
        <v/>
      </c>
    </row>
    <row r="2978" spans="8:8" ht="20.100000000000001" customHeight="1" x14ac:dyDescent="0.2">
      <c r="H2978" s="3" t="str">
        <f t="shared" si="46"/>
        <v/>
      </c>
    </row>
    <row r="2979" spans="8:8" ht="20.100000000000001" customHeight="1" x14ac:dyDescent="0.2">
      <c r="H2979" s="3" t="str">
        <f t="shared" si="46"/>
        <v/>
      </c>
    </row>
    <row r="2980" spans="8:8" ht="20.100000000000001" customHeight="1" x14ac:dyDescent="0.2">
      <c r="H2980" s="3" t="str">
        <f t="shared" si="46"/>
        <v/>
      </c>
    </row>
    <row r="2981" spans="8:8" ht="20.100000000000001" customHeight="1" x14ac:dyDescent="0.2">
      <c r="H2981" s="3" t="str">
        <f t="shared" si="46"/>
        <v/>
      </c>
    </row>
    <row r="2982" spans="8:8" ht="20.100000000000001" customHeight="1" x14ac:dyDescent="0.2">
      <c r="H2982" s="3" t="str">
        <f t="shared" si="46"/>
        <v/>
      </c>
    </row>
    <row r="2983" spans="8:8" ht="20.100000000000001" customHeight="1" x14ac:dyDescent="0.2">
      <c r="H2983" s="3" t="str">
        <f t="shared" si="46"/>
        <v/>
      </c>
    </row>
    <row r="2984" spans="8:8" ht="20.100000000000001" customHeight="1" x14ac:dyDescent="0.2">
      <c r="H2984" s="3" t="str">
        <f t="shared" si="46"/>
        <v/>
      </c>
    </row>
    <row r="2985" spans="8:8" ht="20.100000000000001" customHeight="1" x14ac:dyDescent="0.2">
      <c r="H2985" s="3" t="str">
        <f t="shared" si="46"/>
        <v/>
      </c>
    </row>
    <row r="2986" spans="8:8" ht="20.100000000000001" customHeight="1" x14ac:dyDescent="0.2">
      <c r="H2986" s="3" t="str">
        <f t="shared" si="46"/>
        <v/>
      </c>
    </row>
    <row r="2987" spans="8:8" ht="20.100000000000001" customHeight="1" x14ac:dyDescent="0.2">
      <c r="H2987" s="3" t="str">
        <f t="shared" si="46"/>
        <v/>
      </c>
    </row>
    <row r="2988" spans="8:8" ht="20.100000000000001" customHeight="1" x14ac:dyDescent="0.2">
      <c r="H2988" s="3" t="str">
        <f t="shared" si="46"/>
        <v/>
      </c>
    </row>
    <row r="2989" spans="8:8" ht="20.100000000000001" customHeight="1" x14ac:dyDescent="0.2">
      <c r="H2989" s="3" t="str">
        <f t="shared" si="46"/>
        <v/>
      </c>
    </row>
    <row r="2990" spans="8:8" ht="20.100000000000001" customHeight="1" x14ac:dyDescent="0.2">
      <c r="H2990" s="3" t="str">
        <f t="shared" si="46"/>
        <v/>
      </c>
    </row>
    <row r="2991" spans="8:8" ht="20.100000000000001" customHeight="1" x14ac:dyDescent="0.2">
      <c r="H2991" s="3" t="str">
        <f t="shared" si="46"/>
        <v/>
      </c>
    </row>
    <row r="2992" spans="8:8" ht="20.100000000000001" customHeight="1" x14ac:dyDescent="0.2">
      <c r="H2992" s="3" t="str">
        <f t="shared" si="46"/>
        <v/>
      </c>
    </row>
    <row r="2993" spans="8:8" ht="20.100000000000001" customHeight="1" x14ac:dyDescent="0.2">
      <c r="H2993" s="3" t="str">
        <f t="shared" si="46"/>
        <v/>
      </c>
    </row>
    <row r="2994" spans="8:8" ht="20.100000000000001" customHeight="1" x14ac:dyDescent="0.2">
      <c r="H2994" s="3" t="str">
        <f t="shared" si="46"/>
        <v/>
      </c>
    </row>
    <row r="2995" spans="8:8" ht="20.100000000000001" customHeight="1" x14ac:dyDescent="0.2">
      <c r="H2995" s="3" t="str">
        <f t="shared" si="46"/>
        <v/>
      </c>
    </row>
    <row r="2996" spans="8:8" ht="20.100000000000001" customHeight="1" x14ac:dyDescent="0.2">
      <c r="H2996" s="3" t="str">
        <f t="shared" si="46"/>
        <v/>
      </c>
    </row>
    <row r="2997" spans="8:8" ht="20.100000000000001" customHeight="1" x14ac:dyDescent="0.2">
      <c r="H2997" s="3" t="str">
        <f t="shared" si="46"/>
        <v/>
      </c>
    </row>
    <row r="2998" spans="8:8" ht="20.100000000000001" customHeight="1" x14ac:dyDescent="0.2">
      <c r="H2998" s="3" t="str">
        <f t="shared" si="46"/>
        <v/>
      </c>
    </row>
    <row r="2999" spans="8:8" ht="20.100000000000001" customHeight="1" x14ac:dyDescent="0.2">
      <c r="H2999" s="3" t="str">
        <f t="shared" si="46"/>
        <v/>
      </c>
    </row>
    <row r="3000" spans="8:8" ht="20.100000000000001" customHeight="1" x14ac:dyDescent="0.2">
      <c r="H3000" s="3" t="str">
        <f t="shared" si="46"/>
        <v/>
      </c>
    </row>
    <row r="3001" spans="8:8" ht="20.100000000000001" customHeight="1" x14ac:dyDescent="0.2">
      <c r="H3001" s="3" t="str">
        <f t="shared" si="46"/>
        <v/>
      </c>
    </row>
    <row r="3002" spans="8:8" ht="20.100000000000001" customHeight="1" x14ac:dyDescent="0.2">
      <c r="H3002" s="3" t="str">
        <f t="shared" si="46"/>
        <v/>
      </c>
    </row>
    <row r="3003" spans="8:8" ht="20.100000000000001" customHeight="1" x14ac:dyDescent="0.2">
      <c r="H3003" s="3" t="str">
        <f t="shared" si="46"/>
        <v/>
      </c>
    </row>
    <row r="3004" spans="8:8" ht="20.100000000000001" customHeight="1" x14ac:dyDescent="0.2">
      <c r="H3004" s="3" t="str">
        <f t="shared" si="46"/>
        <v/>
      </c>
    </row>
    <row r="3005" spans="8:8" ht="20.100000000000001" customHeight="1" x14ac:dyDescent="0.2">
      <c r="H3005" s="3" t="str">
        <f t="shared" si="46"/>
        <v/>
      </c>
    </row>
    <row r="3006" spans="8:8" ht="20.100000000000001" customHeight="1" x14ac:dyDescent="0.2">
      <c r="H3006" s="3" t="str">
        <f t="shared" si="46"/>
        <v/>
      </c>
    </row>
    <row r="3007" spans="8:8" ht="20.100000000000001" customHeight="1" x14ac:dyDescent="0.2">
      <c r="H3007" s="3" t="str">
        <f t="shared" si="46"/>
        <v/>
      </c>
    </row>
    <row r="3008" spans="8:8" ht="20.100000000000001" customHeight="1" x14ac:dyDescent="0.2">
      <c r="H3008" s="3" t="str">
        <f t="shared" si="46"/>
        <v/>
      </c>
    </row>
    <row r="3009" spans="8:8" ht="20.100000000000001" customHeight="1" x14ac:dyDescent="0.2">
      <c r="H3009" s="3" t="str">
        <f t="shared" si="46"/>
        <v/>
      </c>
    </row>
    <row r="3010" spans="8:8" ht="20.100000000000001" customHeight="1" x14ac:dyDescent="0.2">
      <c r="H3010" s="3" t="str">
        <f t="shared" si="46"/>
        <v/>
      </c>
    </row>
    <row r="3011" spans="8:8" ht="20.100000000000001" customHeight="1" x14ac:dyDescent="0.2">
      <c r="H3011" s="3" t="str">
        <f t="shared" si="46"/>
        <v/>
      </c>
    </row>
    <row r="3012" spans="8:8" ht="20.100000000000001" customHeight="1" x14ac:dyDescent="0.2">
      <c r="H3012" s="3" t="str">
        <f t="shared" ref="H3012:H3075" si="47">IF(E3012="","",IF(E3012="เด็กชาย","M",IF(E3012="นาย","M","W")))</f>
        <v/>
      </c>
    </row>
    <row r="3013" spans="8:8" ht="20.100000000000001" customHeight="1" x14ac:dyDescent="0.2">
      <c r="H3013" s="3" t="str">
        <f t="shared" si="47"/>
        <v/>
      </c>
    </row>
    <row r="3014" spans="8:8" ht="20.100000000000001" customHeight="1" x14ac:dyDescent="0.2">
      <c r="H3014" s="3" t="str">
        <f t="shared" si="47"/>
        <v/>
      </c>
    </row>
    <row r="3015" spans="8:8" ht="20.100000000000001" customHeight="1" x14ac:dyDescent="0.2">
      <c r="H3015" s="3" t="str">
        <f t="shared" si="47"/>
        <v/>
      </c>
    </row>
    <row r="3016" spans="8:8" ht="20.100000000000001" customHeight="1" x14ac:dyDescent="0.2">
      <c r="H3016" s="3" t="str">
        <f t="shared" si="47"/>
        <v/>
      </c>
    </row>
    <row r="3017" spans="8:8" ht="20.100000000000001" customHeight="1" x14ac:dyDescent="0.2">
      <c r="H3017" s="3" t="str">
        <f t="shared" si="47"/>
        <v/>
      </c>
    </row>
    <row r="3018" spans="8:8" ht="20.100000000000001" customHeight="1" x14ac:dyDescent="0.2">
      <c r="H3018" s="3" t="str">
        <f t="shared" si="47"/>
        <v/>
      </c>
    </row>
    <row r="3019" spans="8:8" ht="20.100000000000001" customHeight="1" x14ac:dyDescent="0.2">
      <c r="H3019" s="3" t="str">
        <f t="shared" si="47"/>
        <v/>
      </c>
    </row>
    <row r="3020" spans="8:8" ht="20.100000000000001" customHeight="1" x14ac:dyDescent="0.2">
      <c r="H3020" s="3" t="str">
        <f t="shared" si="47"/>
        <v/>
      </c>
    </row>
    <row r="3021" spans="8:8" ht="20.100000000000001" customHeight="1" x14ac:dyDescent="0.2">
      <c r="H3021" s="3" t="str">
        <f t="shared" si="47"/>
        <v/>
      </c>
    </row>
    <row r="3022" spans="8:8" ht="20.100000000000001" customHeight="1" x14ac:dyDescent="0.2">
      <c r="H3022" s="3" t="str">
        <f t="shared" si="47"/>
        <v/>
      </c>
    </row>
    <row r="3023" spans="8:8" ht="20.100000000000001" customHeight="1" x14ac:dyDescent="0.2">
      <c r="H3023" s="3" t="str">
        <f t="shared" si="47"/>
        <v/>
      </c>
    </row>
    <row r="3024" spans="8:8" ht="20.100000000000001" customHeight="1" x14ac:dyDescent="0.2">
      <c r="H3024" s="3" t="str">
        <f t="shared" si="47"/>
        <v/>
      </c>
    </row>
    <row r="3025" spans="8:8" ht="20.100000000000001" customHeight="1" x14ac:dyDescent="0.2">
      <c r="H3025" s="3" t="str">
        <f t="shared" si="47"/>
        <v/>
      </c>
    </row>
    <row r="3026" spans="8:8" ht="20.100000000000001" customHeight="1" x14ac:dyDescent="0.2">
      <c r="H3026" s="3" t="str">
        <f t="shared" si="47"/>
        <v/>
      </c>
    </row>
    <row r="3027" spans="8:8" ht="20.100000000000001" customHeight="1" x14ac:dyDescent="0.2">
      <c r="H3027" s="3" t="str">
        <f t="shared" si="47"/>
        <v/>
      </c>
    </row>
    <row r="3028" spans="8:8" ht="20.100000000000001" customHeight="1" x14ac:dyDescent="0.2">
      <c r="H3028" s="3" t="str">
        <f t="shared" si="47"/>
        <v/>
      </c>
    </row>
    <row r="3029" spans="8:8" ht="20.100000000000001" customHeight="1" x14ac:dyDescent="0.2">
      <c r="H3029" s="3" t="str">
        <f t="shared" si="47"/>
        <v/>
      </c>
    </row>
    <row r="3030" spans="8:8" ht="20.100000000000001" customHeight="1" x14ac:dyDescent="0.2">
      <c r="H3030" s="3" t="str">
        <f t="shared" si="47"/>
        <v/>
      </c>
    </row>
    <row r="3031" spans="8:8" ht="20.100000000000001" customHeight="1" x14ac:dyDescent="0.2">
      <c r="H3031" s="3" t="str">
        <f t="shared" si="47"/>
        <v/>
      </c>
    </row>
    <row r="3032" spans="8:8" ht="20.100000000000001" customHeight="1" x14ac:dyDescent="0.2">
      <c r="H3032" s="3" t="str">
        <f t="shared" si="47"/>
        <v/>
      </c>
    </row>
    <row r="3033" spans="8:8" ht="20.100000000000001" customHeight="1" x14ac:dyDescent="0.2">
      <c r="H3033" s="3" t="str">
        <f t="shared" si="47"/>
        <v/>
      </c>
    </row>
    <row r="3034" spans="8:8" ht="20.100000000000001" customHeight="1" x14ac:dyDescent="0.2">
      <c r="H3034" s="3" t="str">
        <f t="shared" si="47"/>
        <v/>
      </c>
    </row>
    <row r="3035" spans="8:8" ht="20.100000000000001" customHeight="1" x14ac:dyDescent="0.2">
      <c r="H3035" s="3" t="str">
        <f t="shared" si="47"/>
        <v/>
      </c>
    </row>
    <row r="3036" spans="8:8" ht="20.100000000000001" customHeight="1" x14ac:dyDescent="0.2">
      <c r="H3036" s="3" t="str">
        <f t="shared" si="47"/>
        <v/>
      </c>
    </row>
    <row r="3037" spans="8:8" ht="20.100000000000001" customHeight="1" x14ac:dyDescent="0.2">
      <c r="H3037" s="3" t="str">
        <f t="shared" si="47"/>
        <v/>
      </c>
    </row>
    <row r="3038" spans="8:8" ht="20.100000000000001" customHeight="1" x14ac:dyDescent="0.2">
      <c r="H3038" s="3" t="str">
        <f t="shared" si="47"/>
        <v/>
      </c>
    </row>
    <row r="3039" spans="8:8" ht="20.100000000000001" customHeight="1" x14ac:dyDescent="0.2">
      <c r="H3039" s="3" t="str">
        <f t="shared" si="47"/>
        <v/>
      </c>
    </row>
    <row r="3040" spans="8:8" ht="20.100000000000001" customHeight="1" x14ac:dyDescent="0.2">
      <c r="H3040" s="3" t="str">
        <f t="shared" si="47"/>
        <v/>
      </c>
    </row>
    <row r="3041" spans="8:8" ht="20.100000000000001" customHeight="1" x14ac:dyDescent="0.2">
      <c r="H3041" s="3" t="str">
        <f t="shared" si="47"/>
        <v/>
      </c>
    </row>
    <row r="3042" spans="8:8" ht="20.100000000000001" customHeight="1" x14ac:dyDescent="0.2">
      <c r="H3042" s="3" t="str">
        <f t="shared" si="47"/>
        <v/>
      </c>
    </row>
    <row r="3043" spans="8:8" ht="20.100000000000001" customHeight="1" x14ac:dyDescent="0.2">
      <c r="H3043" s="3" t="str">
        <f t="shared" si="47"/>
        <v/>
      </c>
    </row>
    <row r="3044" spans="8:8" ht="20.100000000000001" customHeight="1" x14ac:dyDescent="0.2">
      <c r="H3044" s="3" t="str">
        <f t="shared" si="47"/>
        <v/>
      </c>
    </row>
    <row r="3045" spans="8:8" ht="20.100000000000001" customHeight="1" x14ac:dyDescent="0.2">
      <c r="H3045" s="3" t="str">
        <f t="shared" si="47"/>
        <v/>
      </c>
    </row>
    <row r="3046" spans="8:8" ht="20.100000000000001" customHeight="1" x14ac:dyDescent="0.2">
      <c r="H3046" s="3" t="str">
        <f t="shared" si="47"/>
        <v/>
      </c>
    </row>
    <row r="3047" spans="8:8" ht="20.100000000000001" customHeight="1" x14ac:dyDescent="0.2">
      <c r="H3047" s="3" t="str">
        <f t="shared" si="47"/>
        <v/>
      </c>
    </row>
    <row r="3048" spans="8:8" ht="20.100000000000001" customHeight="1" x14ac:dyDescent="0.2">
      <c r="H3048" s="3" t="str">
        <f t="shared" si="47"/>
        <v/>
      </c>
    </row>
    <row r="3049" spans="8:8" ht="20.100000000000001" customHeight="1" x14ac:dyDescent="0.2">
      <c r="H3049" s="3" t="str">
        <f t="shared" si="47"/>
        <v/>
      </c>
    </row>
    <row r="3050" spans="8:8" ht="20.100000000000001" customHeight="1" x14ac:dyDescent="0.2">
      <c r="H3050" s="3" t="str">
        <f t="shared" si="47"/>
        <v/>
      </c>
    </row>
    <row r="3051" spans="8:8" ht="20.100000000000001" customHeight="1" x14ac:dyDescent="0.2">
      <c r="H3051" s="3" t="str">
        <f t="shared" si="47"/>
        <v/>
      </c>
    </row>
    <row r="3052" spans="8:8" ht="20.100000000000001" customHeight="1" x14ac:dyDescent="0.2">
      <c r="H3052" s="3" t="str">
        <f t="shared" si="47"/>
        <v/>
      </c>
    </row>
    <row r="3053" spans="8:8" ht="20.100000000000001" customHeight="1" x14ac:dyDescent="0.2">
      <c r="H3053" s="3" t="str">
        <f t="shared" si="47"/>
        <v/>
      </c>
    </row>
    <row r="3054" spans="8:8" ht="20.100000000000001" customHeight="1" x14ac:dyDescent="0.2">
      <c r="H3054" s="3" t="str">
        <f t="shared" si="47"/>
        <v/>
      </c>
    </row>
    <row r="3055" spans="8:8" ht="20.100000000000001" customHeight="1" x14ac:dyDescent="0.2">
      <c r="H3055" s="3" t="str">
        <f t="shared" si="47"/>
        <v/>
      </c>
    </row>
    <row r="3056" spans="8:8" ht="20.100000000000001" customHeight="1" x14ac:dyDescent="0.2">
      <c r="H3056" s="3" t="str">
        <f t="shared" si="47"/>
        <v/>
      </c>
    </row>
    <row r="3057" spans="8:8" ht="20.100000000000001" customHeight="1" x14ac:dyDescent="0.2">
      <c r="H3057" s="3" t="str">
        <f t="shared" si="47"/>
        <v/>
      </c>
    </row>
    <row r="3058" spans="8:8" ht="20.100000000000001" customHeight="1" x14ac:dyDescent="0.2">
      <c r="H3058" s="3" t="str">
        <f t="shared" si="47"/>
        <v/>
      </c>
    </row>
    <row r="3059" spans="8:8" ht="20.100000000000001" customHeight="1" x14ac:dyDescent="0.2">
      <c r="H3059" s="3" t="str">
        <f t="shared" si="47"/>
        <v/>
      </c>
    </row>
    <row r="3060" spans="8:8" ht="20.100000000000001" customHeight="1" x14ac:dyDescent="0.2">
      <c r="H3060" s="3" t="str">
        <f t="shared" si="47"/>
        <v/>
      </c>
    </row>
    <row r="3061" spans="8:8" ht="20.100000000000001" customHeight="1" x14ac:dyDescent="0.2">
      <c r="H3061" s="3" t="str">
        <f t="shared" si="47"/>
        <v/>
      </c>
    </row>
    <row r="3062" spans="8:8" ht="20.100000000000001" customHeight="1" x14ac:dyDescent="0.2">
      <c r="H3062" s="3" t="str">
        <f t="shared" si="47"/>
        <v/>
      </c>
    </row>
    <row r="3063" spans="8:8" ht="20.100000000000001" customHeight="1" x14ac:dyDescent="0.2">
      <c r="H3063" s="3" t="str">
        <f t="shared" si="47"/>
        <v/>
      </c>
    </row>
    <row r="3064" spans="8:8" ht="20.100000000000001" customHeight="1" x14ac:dyDescent="0.2">
      <c r="H3064" s="3" t="str">
        <f t="shared" si="47"/>
        <v/>
      </c>
    </row>
    <row r="3065" spans="8:8" ht="20.100000000000001" customHeight="1" x14ac:dyDescent="0.2">
      <c r="H3065" s="3" t="str">
        <f t="shared" si="47"/>
        <v/>
      </c>
    </row>
    <row r="3066" spans="8:8" ht="20.100000000000001" customHeight="1" x14ac:dyDescent="0.2">
      <c r="H3066" s="3" t="str">
        <f t="shared" si="47"/>
        <v/>
      </c>
    </row>
    <row r="3067" spans="8:8" ht="20.100000000000001" customHeight="1" x14ac:dyDescent="0.2">
      <c r="H3067" s="3" t="str">
        <f t="shared" si="47"/>
        <v/>
      </c>
    </row>
    <row r="3068" spans="8:8" ht="20.100000000000001" customHeight="1" x14ac:dyDescent="0.2">
      <c r="H3068" s="3" t="str">
        <f t="shared" si="47"/>
        <v/>
      </c>
    </row>
    <row r="3069" spans="8:8" ht="20.100000000000001" customHeight="1" x14ac:dyDescent="0.2">
      <c r="H3069" s="3" t="str">
        <f t="shared" si="47"/>
        <v/>
      </c>
    </row>
    <row r="3070" spans="8:8" ht="20.100000000000001" customHeight="1" x14ac:dyDescent="0.2">
      <c r="H3070" s="3" t="str">
        <f t="shared" si="47"/>
        <v/>
      </c>
    </row>
    <row r="3071" spans="8:8" ht="20.100000000000001" customHeight="1" x14ac:dyDescent="0.2">
      <c r="H3071" s="3" t="str">
        <f t="shared" si="47"/>
        <v/>
      </c>
    </row>
    <row r="3072" spans="8:8" ht="20.100000000000001" customHeight="1" x14ac:dyDescent="0.2">
      <c r="H3072" s="3" t="str">
        <f t="shared" si="47"/>
        <v/>
      </c>
    </row>
    <row r="3073" spans="8:8" ht="20.100000000000001" customHeight="1" x14ac:dyDescent="0.2">
      <c r="H3073" s="3" t="str">
        <f t="shared" si="47"/>
        <v/>
      </c>
    </row>
    <row r="3074" spans="8:8" ht="20.100000000000001" customHeight="1" x14ac:dyDescent="0.2">
      <c r="H3074" s="3" t="str">
        <f t="shared" si="47"/>
        <v/>
      </c>
    </row>
    <row r="3075" spans="8:8" ht="20.100000000000001" customHeight="1" x14ac:dyDescent="0.2">
      <c r="H3075" s="3" t="str">
        <f t="shared" si="47"/>
        <v/>
      </c>
    </row>
    <row r="3076" spans="8:8" ht="20.100000000000001" customHeight="1" x14ac:dyDescent="0.2">
      <c r="H3076" s="3" t="str">
        <f t="shared" ref="H3076:H3139" si="48">IF(E3076="","",IF(E3076="เด็กชาย","M",IF(E3076="นาย","M","W")))</f>
        <v/>
      </c>
    </row>
    <row r="3077" spans="8:8" ht="20.100000000000001" customHeight="1" x14ac:dyDescent="0.2">
      <c r="H3077" s="3" t="str">
        <f t="shared" si="48"/>
        <v/>
      </c>
    </row>
    <row r="3078" spans="8:8" ht="20.100000000000001" customHeight="1" x14ac:dyDescent="0.2">
      <c r="H3078" s="3" t="str">
        <f t="shared" si="48"/>
        <v/>
      </c>
    </row>
    <row r="3079" spans="8:8" ht="20.100000000000001" customHeight="1" x14ac:dyDescent="0.2">
      <c r="H3079" s="3" t="str">
        <f t="shared" si="48"/>
        <v/>
      </c>
    </row>
    <row r="3080" spans="8:8" ht="20.100000000000001" customHeight="1" x14ac:dyDescent="0.2">
      <c r="H3080" s="3" t="str">
        <f t="shared" si="48"/>
        <v/>
      </c>
    </row>
    <row r="3081" spans="8:8" ht="20.100000000000001" customHeight="1" x14ac:dyDescent="0.2">
      <c r="H3081" s="3" t="str">
        <f t="shared" si="48"/>
        <v/>
      </c>
    </row>
    <row r="3082" spans="8:8" ht="20.100000000000001" customHeight="1" x14ac:dyDescent="0.2">
      <c r="H3082" s="3" t="str">
        <f t="shared" si="48"/>
        <v/>
      </c>
    </row>
    <row r="3083" spans="8:8" ht="20.100000000000001" customHeight="1" x14ac:dyDescent="0.2">
      <c r="H3083" s="3" t="str">
        <f t="shared" si="48"/>
        <v/>
      </c>
    </row>
    <row r="3084" spans="8:8" ht="20.100000000000001" customHeight="1" x14ac:dyDescent="0.2">
      <c r="H3084" s="3" t="str">
        <f t="shared" si="48"/>
        <v/>
      </c>
    </row>
    <row r="3085" spans="8:8" ht="20.100000000000001" customHeight="1" x14ac:dyDescent="0.2">
      <c r="H3085" s="3" t="str">
        <f t="shared" si="48"/>
        <v/>
      </c>
    </row>
    <row r="3086" spans="8:8" ht="20.100000000000001" customHeight="1" x14ac:dyDescent="0.2">
      <c r="H3086" s="3" t="str">
        <f t="shared" si="48"/>
        <v/>
      </c>
    </row>
    <row r="3087" spans="8:8" ht="20.100000000000001" customHeight="1" x14ac:dyDescent="0.2">
      <c r="H3087" s="3" t="str">
        <f t="shared" si="48"/>
        <v/>
      </c>
    </row>
    <row r="3088" spans="8:8" ht="20.100000000000001" customHeight="1" x14ac:dyDescent="0.2">
      <c r="H3088" s="3" t="str">
        <f t="shared" si="48"/>
        <v/>
      </c>
    </row>
    <row r="3089" spans="8:8" ht="20.100000000000001" customHeight="1" x14ac:dyDescent="0.2">
      <c r="H3089" s="3" t="str">
        <f t="shared" si="48"/>
        <v/>
      </c>
    </row>
    <row r="3090" spans="8:8" ht="20.100000000000001" customHeight="1" x14ac:dyDescent="0.2">
      <c r="H3090" s="3" t="str">
        <f t="shared" si="48"/>
        <v/>
      </c>
    </row>
    <row r="3091" spans="8:8" ht="20.100000000000001" customHeight="1" x14ac:dyDescent="0.2">
      <c r="H3091" s="3" t="str">
        <f t="shared" si="48"/>
        <v/>
      </c>
    </row>
    <row r="3092" spans="8:8" ht="20.100000000000001" customHeight="1" x14ac:dyDescent="0.2">
      <c r="H3092" s="3" t="str">
        <f t="shared" si="48"/>
        <v/>
      </c>
    </row>
    <row r="3093" spans="8:8" ht="20.100000000000001" customHeight="1" x14ac:dyDescent="0.2">
      <c r="H3093" s="3" t="str">
        <f t="shared" si="48"/>
        <v/>
      </c>
    </row>
    <row r="3094" spans="8:8" ht="20.100000000000001" customHeight="1" x14ac:dyDescent="0.2">
      <c r="H3094" s="3" t="str">
        <f t="shared" si="48"/>
        <v/>
      </c>
    </row>
    <row r="3095" spans="8:8" ht="20.100000000000001" customHeight="1" x14ac:dyDescent="0.2">
      <c r="H3095" s="3" t="str">
        <f t="shared" si="48"/>
        <v/>
      </c>
    </row>
    <row r="3096" spans="8:8" ht="20.100000000000001" customHeight="1" x14ac:dyDescent="0.2">
      <c r="H3096" s="3" t="str">
        <f t="shared" si="48"/>
        <v/>
      </c>
    </row>
    <row r="3097" spans="8:8" ht="20.100000000000001" customHeight="1" x14ac:dyDescent="0.2">
      <c r="H3097" s="3" t="str">
        <f t="shared" si="48"/>
        <v/>
      </c>
    </row>
    <row r="3098" spans="8:8" ht="20.100000000000001" customHeight="1" x14ac:dyDescent="0.2">
      <c r="H3098" s="3" t="str">
        <f t="shared" si="48"/>
        <v/>
      </c>
    </row>
    <row r="3099" spans="8:8" ht="20.100000000000001" customHeight="1" x14ac:dyDescent="0.2">
      <c r="H3099" s="3" t="str">
        <f t="shared" si="48"/>
        <v/>
      </c>
    </row>
    <row r="3100" spans="8:8" ht="20.100000000000001" customHeight="1" x14ac:dyDescent="0.2">
      <c r="H3100" s="3" t="str">
        <f t="shared" si="48"/>
        <v/>
      </c>
    </row>
    <row r="3101" spans="8:8" ht="20.100000000000001" customHeight="1" x14ac:dyDescent="0.2">
      <c r="H3101" s="3" t="str">
        <f t="shared" si="48"/>
        <v/>
      </c>
    </row>
    <row r="3102" spans="8:8" ht="20.100000000000001" customHeight="1" x14ac:dyDescent="0.2">
      <c r="H3102" s="3" t="str">
        <f t="shared" si="48"/>
        <v/>
      </c>
    </row>
    <row r="3103" spans="8:8" ht="20.100000000000001" customHeight="1" x14ac:dyDescent="0.2">
      <c r="H3103" s="3" t="str">
        <f t="shared" si="48"/>
        <v/>
      </c>
    </row>
    <row r="3104" spans="8:8" ht="20.100000000000001" customHeight="1" x14ac:dyDescent="0.2">
      <c r="H3104" s="3" t="str">
        <f t="shared" si="48"/>
        <v/>
      </c>
    </row>
    <row r="3105" spans="8:8" ht="20.100000000000001" customHeight="1" x14ac:dyDescent="0.2">
      <c r="H3105" s="3" t="str">
        <f t="shared" si="48"/>
        <v/>
      </c>
    </row>
    <row r="3106" spans="8:8" ht="20.100000000000001" customHeight="1" x14ac:dyDescent="0.2">
      <c r="H3106" s="3" t="str">
        <f t="shared" si="48"/>
        <v/>
      </c>
    </row>
    <row r="3107" spans="8:8" ht="20.100000000000001" customHeight="1" x14ac:dyDescent="0.2">
      <c r="H3107" s="3" t="str">
        <f t="shared" si="48"/>
        <v/>
      </c>
    </row>
    <row r="3108" spans="8:8" ht="20.100000000000001" customHeight="1" x14ac:dyDescent="0.2">
      <c r="H3108" s="3" t="str">
        <f t="shared" si="48"/>
        <v/>
      </c>
    </row>
    <row r="3109" spans="8:8" ht="20.100000000000001" customHeight="1" x14ac:dyDescent="0.2">
      <c r="H3109" s="3" t="str">
        <f t="shared" si="48"/>
        <v/>
      </c>
    </row>
    <row r="3110" spans="8:8" ht="20.100000000000001" customHeight="1" x14ac:dyDescent="0.2">
      <c r="H3110" s="3" t="str">
        <f t="shared" si="48"/>
        <v/>
      </c>
    </row>
    <row r="3111" spans="8:8" ht="20.100000000000001" customHeight="1" x14ac:dyDescent="0.2">
      <c r="H3111" s="3" t="str">
        <f t="shared" si="48"/>
        <v/>
      </c>
    </row>
    <row r="3112" spans="8:8" ht="20.100000000000001" customHeight="1" x14ac:dyDescent="0.2">
      <c r="H3112" s="3" t="str">
        <f t="shared" si="48"/>
        <v/>
      </c>
    </row>
    <row r="3113" spans="8:8" ht="20.100000000000001" customHeight="1" x14ac:dyDescent="0.2">
      <c r="H3113" s="3" t="str">
        <f t="shared" si="48"/>
        <v/>
      </c>
    </row>
    <row r="3114" spans="8:8" ht="20.100000000000001" customHeight="1" x14ac:dyDescent="0.2">
      <c r="H3114" s="3" t="str">
        <f t="shared" si="48"/>
        <v/>
      </c>
    </row>
    <row r="3115" spans="8:8" ht="20.100000000000001" customHeight="1" x14ac:dyDescent="0.2">
      <c r="H3115" s="3" t="str">
        <f t="shared" si="48"/>
        <v/>
      </c>
    </row>
    <row r="3116" spans="8:8" ht="20.100000000000001" customHeight="1" x14ac:dyDescent="0.2">
      <c r="H3116" s="3" t="str">
        <f t="shared" si="48"/>
        <v/>
      </c>
    </row>
    <row r="3117" spans="8:8" ht="20.100000000000001" customHeight="1" x14ac:dyDescent="0.2">
      <c r="H3117" s="3" t="str">
        <f t="shared" si="48"/>
        <v/>
      </c>
    </row>
    <row r="3118" spans="8:8" ht="20.100000000000001" customHeight="1" x14ac:dyDescent="0.2">
      <c r="H3118" s="3" t="str">
        <f t="shared" si="48"/>
        <v/>
      </c>
    </row>
    <row r="3119" spans="8:8" ht="20.100000000000001" customHeight="1" x14ac:dyDescent="0.2">
      <c r="H3119" s="3" t="str">
        <f t="shared" si="48"/>
        <v/>
      </c>
    </row>
    <row r="3120" spans="8:8" ht="20.100000000000001" customHeight="1" x14ac:dyDescent="0.2">
      <c r="H3120" s="3" t="str">
        <f t="shared" si="48"/>
        <v/>
      </c>
    </row>
    <row r="3121" spans="8:8" ht="20.100000000000001" customHeight="1" x14ac:dyDescent="0.2">
      <c r="H3121" s="3" t="str">
        <f t="shared" si="48"/>
        <v/>
      </c>
    </row>
    <row r="3122" spans="8:8" ht="20.100000000000001" customHeight="1" x14ac:dyDescent="0.2">
      <c r="H3122" s="3" t="str">
        <f t="shared" si="48"/>
        <v/>
      </c>
    </row>
    <row r="3123" spans="8:8" ht="20.100000000000001" customHeight="1" x14ac:dyDescent="0.2">
      <c r="H3123" s="3" t="str">
        <f t="shared" si="48"/>
        <v/>
      </c>
    </row>
    <row r="3124" spans="8:8" ht="20.100000000000001" customHeight="1" x14ac:dyDescent="0.2">
      <c r="H3124" s="3" t="str">
        <f t="shared" si="48"/>
        <v/>
      </c>
    </row>
    <row r="3125" spans="8:8" ht="20.100000000000001" customHeight="1" x14ac:dyDescent="0.2">
      <c r="H3125" s="3" t="str">
        <f t="shared" si="48"/>
        <v/>
      </c>
    </row>
    <row r="3126" spans="8:8" ht="20.100000000000001" customHeight="1" x14ac:dyDescent="0.2">
      <c r="H3126" s="3" t="str">
        <f t="shared" si="48"/>
        <v/>
      </c>
    </row>
    <row r="3127" spans="8:8" ht="20.100000000000001" customHeight="1" x14ac:dyDescent="0.2">
      <c r="H3127" s="3" t="str">
        <f t="shared" si="48"/>
        <v/>
      </c>
    </row>
    <row r="3128" spans="8:8" ht="20.100000000000001" customHeight="1" x14ac:dyDescent="0.2">
      <c r="H3128" s="3" t="str">
        <f t="shared" si="48"/>
        <v/>
      </c>
    </row>
    <row r="3129" spans="8:8" ht="20.100000000000001" customHeight="1" x14ac:dyDescent="0.2">
      <c r="H3129" s="3" t="str">
        <f t="shared" si="48"/>
        <v/>
      </c>
    </row>
    <row r="3130" spans="8:8" ht="20.100000000000001" customHeight="1" x14ac:dyDescent="0.2">
      <c r="H3130" s="3" t="str">
        <f t="shared" si="48"/>
        <v/>
      </c>
    </row>
    <row r="3131" spans="8:8" ht="20.100000000000001" customHeight="1" x14ac:dyDescent="0.2">
      <c r="H3131" s="3" t="str">
        <f t="shared" si="48"/>
        <v/>
      </c>
    </row>
    <row r="3132" spans="8:8" ht="20.100000000000001" customHeight="1" x14ac:dyDescent="0.2">
      <c r="H3132" s="3" t="str">
        <f t="shared" si="48"/>
        <v/>
      </c>
    </row>
    <row r="3133" spans="8:8" ht="20.100000000000001" customHeight="1" x14ac:dyDescent="0.2">
      <c r="H3133" s="3" t="str">
        <f t="shared" si="48"/>
        <v/>
      </c>
    </row>
    <row r="3134" spans="8:8" ht="20.100000000000001" customHeight="1" x14ac:dyDescent="0.2">
      <c r="H3134" s="3" t="str">
        <f t="shared" si="48"/>
        <v/>
      </c>
    </row>
    <row r="3135" spans="8:8" ht="20.100000000000001" customHeight="1" x14ac:dyDescent="0.2">
      <c r="H3135" s="3" t="str">
        <f t="shared" si="48"/>
        <v/>
      </c>
    </row>
    <row r="3136" spans="8:8" ht="20.100000000000001" customHeight="1" x14ac:dyDescent="0.2">
      <c r="H3136" s="3" t="str">
        <f t="shared" si="48"/>
        <v/>
      </c>
    </row>
    <row r="3137" spans="8:8" ht="20.100000000000001" customHeight="1" x14ac:dyDescent="0.2">
      <c r="H3137" s="3" t="str">
        <f t="shared" si="48"/>
        <v/>
      </c>
    </row>
    <row r="3138" spans="8:8" ht="20.100000000000001" customHeight="1" x14ac:dyDescent="0.2">
      <c r="H3138" s="3" t="str">
        <f t="shared" si="48"/>
        <v/>
      </c>
    </row>
    <row r="3139" spans="8:8" ht="20.100000000000001" customHeight="1" x14ac:dyDescent="0.2">
      <c r="H3139" s="3" t="str">
        <f t="shared" si="48"/>
        <v/>
      </c>
    </row>
    <row r="3140" spans="8:8" ht="20.100000000000001" customHeight="1" x14ac:dyDescent="0.2">
      <c r="H3140" s="3" t="str">
        <f t="shared" ref="H3140:H3203" si="49">IF(E3140="","",IF(E3140="เด็กชาย","M",IF(E3140="นาย","M","W")))</f>
        <v/>
      </c>
    </row>
    <row r="3141" spans="8:8" ht="20.100000000000001" customHeight="1" x14ac:dyDescent="0.2">
      <c r="H3141" s="3" t="str">
        <f t="shared" si="49"/>
        <v/>
      </c>
    </row>
    <row r="3142" spans="8:8" ht="20.100000000000001" customHeight="1" x14ac:dyDescent="0.2">
      <c r="H3142" s="3" t="str">
        <f t="shared" si="49"/>
        <v/>
      </c>
    </row>
    <row r="3143" spans="8:8" ht="20.100000000000001" customHeight="1" x14ac:dyDescent="0.2">
      <c r="H3143" s="3" t="str">
        <f t="shared" si="49"/>
        <v/>
      </c>
    </row>
    <row r="3144" spans="8:8" ht="20.100000000000001" customHeight="1" x14ac:dyDescent="0.2">
      <c r="H3144" s="3" t="str">
        <f t="shared" si="49"/>
        <v/>
      </c>
    </row>
    <row r="3145" spans="8:8" ht="20.100000000000001" customHeight="1" x14ac:dyDescent="0.2">
      <c r="H3145" s="3" t="str">
        <f t="shared" si="49"/>
        <v/>
      </c>
    </row>
    <row r="3146" spans="8:8" ht="20.100000000000001" customHeight="1" x14ac:dyDescent="0.2">
      <c r="H3146" s="3" t="str">
        <f t="shared" si="49"/>
        <v/>
      </c>
    </row>
    <row r="3147" spans="8:8" ht="20.100000000000001" customHeight="1" x14ac:dyDescent="0.2">
      <c r="H3147" s="3" t="str">
        <f t="shared" si="49"/>
        <v/>
      </c>
    </row>
    <row r="3148" spans="8:8" ht="20.100000000000001" customHeight="1" x14ac:dyDescent="0.2">
      <c r="H3148" s="3" t="str">
        <f t="shared" si="49"/>
        <v/>
      </c>
    </row>
    <row r="3149" spans="8:8" ht="20.100000000000001" customHeight="1" x14ac:dyDescent="0.2">
      <c r="H3149" s="3" t="str">
        <f t="shared" si="49"/>
        <v/>
      </c>
    </row>
    <row r="3150" spans="8:8" ht="20.100000000000001" customHeight="1" x14ac:dyDescent="0.2">
      <c r="H3150" s="3" t="str">
        <f t="shared" si="49"/>
        <v/>
      </c>
    </row>
    <row r="3151" spans="8:8" ht="20.100000000000001" customHeight="1" x14ac:dyDescent="0.2">
      <c r="H3151" s="3" t="str">
        <f t="shared" si="49"/>
        <v/>
      </c>
    </row>
    <row r="3152" spans="8:8" ht="20.100000000000001" customHeight="1" x14ac:dyDescent="0.2">
      <c r="H3152" s="3" t="str">
        <f t="shared" si="49"/>
        <v/>
      </c>
    </row>
    <row r="3153" spans="8:8" ht="20.100000000000001" customHeight="1" x14ac:dyDescent="0.2">
      <c r="H3153" s="3" t="str">
        <f t="shared" si="49"/>
        <v/>
      </c>
    </row>
    <row r="3154" spans="8:8" ht="20.100000000000001" customHeight="1" x14ac:dyDescent="0.2">
      <c r="H3154" s="3" t="str">
        <f t="shared" si="49"/>
        <v/>
      </c>
    </row>
    <row r="3155" spans="8:8" ht="20.100000000000001" customHeight="1" x14ac:dyDescent="0.2">
      <c r="H3155" s="3" t="str">
        <f t="shared" si="49"/>
        <v/>
      </c>
    </row>
    <row r="3156" spans="8:8" ht="20.100000000000001" customHeight="1" x14ac:dyDescent="0.2">
      <c r="H3156" s="3" t="str">
        <f t="shared" si="49"/>
        <v/>
      </c>
    </row>
    <row r="3157" spans="8:8" ht="20.100000000000001" customHeight="1" x14ac:dyDescent="0.2">
      <c r="H3157" s="3" t="str">
        <f t="shared" si="49"/>
        <v/>
      </c>
    </row>
    <row r="3158" spans="8:8" ht="20.100000000000001" customHeight="1" x14ac:dyDescent="0.2">
      <c r="H3158" s="3" t="str">
        <f t="shared" si="49"/>
        <v/>
      </c>
    </row>
    <row r="3159" spans="8:8" ht="20.100000000000001" customHeight="1" x14ac:dyDescent="0.2">
      <c r="H3159" s="3" t="str">
        <f t="shared" si="49"/>
        <v/>
      </c>
    </row>
    <row r="3160" spans="8:8" ht="20.100000000000001" customHeight="1" x14ac:dyDescent="0.2">
      <c r="H3160" s="3" t="str">
        <f t="shared" si="49"/>
        <v/>
      </c>
    </row>
    <row r="3161" spans="8:8" ht="20.100000000000001" customHeight="1" x14ac:dyDescent="0.2">
      <c r="H3161" s="3" t="str">
        <f t="shared" si="49"/>
        <v/>
      </c>
    </row>
    <row r="3162" spans="8:8" ht="20.100000000000001" customHeight="1" x14ac:dyDescent="0.2">
      <c r="H3162" s="3" t="str">
        <f t="shared" si="49"/>
        <v/>
      </c>
    </row>
    <row r="3163" spans="8:8" ht="20.100000000000001" customHeight="1" x14ac:dyDescent="0.2">
      <c r="H3163" s="3" t="str">
        <f t="shared" si="49"/>
        <v/>
      </c>
    </row>
    <row r="3164" spans="8:8" ht="20.100000000000001" customHeight="1" x14ac:dyDescent="0.2">
      <c r="H3164" s="3" t="str">
        <f t="shared" si="49"/>
        <v/>
      </c>
    </row>
    <row r="3165" spans="8:8" ht="20.100000000000001" customHeight="1" x14ac:dyDescent="0.2">
      <c r="H3165" s="3" t="str">
        <f t="shared" si="49"/>
        <v/>
      </c>
    </row>
    <row r="3166" spans="8:8" ht="20.100000000000001" customHeight="1" x14ac:dyDescent="0.2">
      <c r="H3166" s="3" t="str">
        <f t="shared" si="49"/>
        <v/>
      </c>
    </row>
    <row r="3167" spans="8:8" ht="20.100000000000001" customHeight="1" x14ac:dyDescent="0.2">
      <c r="H3167" s="3" t="str">
        <f t="shared" si="49"/>
        <v/>
      </c>
    </row>
    <row r="3168" spans="8:8" ht="20.100000000000001" customHeight="1" x14ac:dyDescent="0.2">
      <c r="H3168" s="3" t="str">
        <f t="shared" si="49"/>
        <v/>
      </c>
    </row>
    <row r="3169" spans="8:8" ht="20.100000000000001" customHeight="1" x14ac:dyDescent="0.2">
      <c r="H3169" s="3" t="str">
        <f t="shared" si="49"/>
        <v/>
      </c>
    </row>
    <row r="3170" spans="8:8" ht="20.100000000000001" customHeight="1" x14ac:dyDescent="0.2">
      <c r="H3170" s="3" t="str">
        <f t="shared" si="49"/>
        <v/>
      </c>
    </row>
    <row r="3171" spans="8:8" ht="20.100000000000001" customHeight="1" x14ac:dyDescent="0.2">
      <c r="H3171" s="3" t="str">
        <f t="shared" si="49"/>
        <v/>
      </c>
    </row>
    <row r="3172" spans="8:8" ht="20.100000000000001" customHeight="1" x14ac:dyDescent="0.2">
      <c r="H3172" s="3" t="str">
        <f t="shared" si="49"/>
        <v/>
      </c>
    </row>
    <row r="3173" spans="8:8" ht="20.100000000000001" customHeight="1" x14ac:dyDescent="0.2">
      <c r="H3173" s="3" t="str">
        <f t="shared" si="49"/>
        <v/>
      </c>
    </row>
    <row r="3174" spans="8:8" ht="20.100000000000001" customHeight="1" x14ac:dyDescent="0.2">
      <c r="H3174" s="3" t="str">
        <f t="shared" si="49"/>
        <v/>
      </c>
    </row>
    <row r="3175" spans="8:8" ht="20.100000000000001" customHeight="1" x14ac:dyDescent="0.2">
      <c r="H3175" s="3" t="str">
        <f t="shared" si="49"/>
        <v/>
      </c>
    </row>
    <row r="3176" spans="8:8" ht="20.100000000000001" customHeight="1" x14ac:dyDescent="0.2">
      <c r="H3176" s="3" t="str">
        <f t="shared" si="49"/>
        <v/>
      </c>
    </row>
    <row r="3177" spans="8:8" ht="20.100000000000001" customHeight="1" x14ac:dyDescent="0.2">
      <c r="H3177" s="3" t="str">
        <f t="shared" si="49"/>
        <v/>
      </c>
    </row>
    <row r="3178" spans="8:8" ht="20.100000000000001" customHeight="1" x14ac:dyDescent="0.2">
      <c r="H3178" s="3" t="str">
        <f t="shared" si="49"/>
        <v/>
      </c>
    </row>
    <row r="3179" spans="8:8" ht="20.100000000000001" customHeight="1" x14ac:dyDescent="0.2">
      <c r="H3179" s="3" t="str">
        <f t="shared" si="49"/>
        <v/>
      </c>
    </row>
    <row r="3180" spans="8:8" ht="20.100000000000001" customHeight="1" x14ac:dyDescent="0.2">
      <c r="H3180" s="3" t="str">
        <f t="shared" si="49"/>
        <v/>
      </c>
    </row>
    <row r="3181" spans="8:8" ht="20.100000000000001" customHeight="1" x14ac:dyDescent="0.2">
      <c r="H3181" s="3" t="str">
        <f t="shared" si="49"/>
        <v/>
      </c>
    </row>
    <row r="3182" spans="8:8" ht="20.100000000000001" customHeight="1" x14ac:dyDescent="0.2">
      <c r="H3182" s="3" t="str">
        <f t="shared" si="49"/>
        <v/>
      </c>
    </row>
    <row r="3183" spans="8:8" ht="20.100000000000001" customHeight="1" x14ac:dyDescent="0.2">
      <c r="H3183" s="3" t="str">
        <f t="shared" si="49"/>
        <v/>
      </c>
    </row>
    <row r="3184" spans="8:8" ht="20.100000000000001" customHeight="1" x14ac:dyDescent="0.2">
      <c r="H3184" s="3" t="str">
        <f t="shared" si="49"/>
        <v/>
      </c>
    </row>
    <row r="3185" spans="8:8" ht="20.100000000000001" customHeight="1" x14ac:dyDescent="0.2">
      <c r="H3185" s="3" t="str">
        <f t="shared" si="49"/>
        <v/>
      </c>
    </row>
    <row r="3186" spans="8:8" ht="20.100000000000001" customHeight="1" x14ac:dyDescent="0.2">
      <c r="H3186" s="3" t="str">
        <f t="shared" si="49"/>
        <v/>
      </c>
    </row>
    <row r="3187" spans="8:8" ht="20.100000000000001" customHeight="1" x14ac:dyDescent="0.2">
      <c r="H3187" s="3" t="str">
        <f t="shared" si="49"/>
        <v/>
      </c>
    </row>
    <row r="3188" spans="8:8" ht="20.100000000000001" customHeight="1" x14ac:dyDescent="0.2">
      <c r="H3188" s="3" t="str">
        <f t="shared" si="49"/>
        <v/>
      </c>
    </row>
    <row r="3189" spans="8:8" ht="20.100000000000001" customHeight="1" x14ac:dyDescent="0.2">
      <c r="H3189" s="3" t="str">
        <f t="shared" si="49"/>
        <v/>
      </c>
    </row>
    <row r="3190" spans="8:8" ht="20.100000000000001" customHeight="1" x14ac:dyDescent="0.2">
      <c r="H3190" s="3" t="str">
        <f t="shared" si="49"/>
        <v/>
      </c>
    </row>
    <row r="3191" spans="8:8" ht="20.100000000000001" customHeight="1" x14ac:dyDescent="0.2">
      <c r="H3191" s="3" t="str">
        <f t="shared" si="49"/>
        <v/>
      </c>
    </row>
    <row r="3192" spans="8:8" ht="20.100000000000001" customHeight="1" x14ac:dyDescent="0.2">
      <c r="H3192" s="3" t="str">
        <f t="shared" si="49"/>
        <v/>
      </c>
    </row>
    <row r="3193" spans="8:8" ht="20.100000000000001" customHeight="1" x14ac:dyDescent="0.2">
      <c r="H3193" s="3" t="str">
        <f t="shared" si="49"/>
        <v/>
      </c>
    </row>
    <row r="3194" spans="8:8" ht="20.100000000000001" customHeight="1" x14ac:dyDescent="0.2">
      <c r="H3194" s="3" t="str">
        <f t="shared" si="49"/>
        <v/>
      </c>
    </row>
    <row r="3195" spans="8:8" ht="20.100000000000001" customHeight="1" x14ac:dyDescent="0.2">
      <c r="H3195" s="3" t="str">
        <f t="shared" si="49"/>
        <v/>
      </c>
    </row>
    <row r="3196" spans="8:8" ht="20.100000000000001" customHeight="1" x14ac:dyDescent="0.2">
      <c r="H3196" s="3" t="str">
        <f t="shared" si="49"/>
        <v/>
      </c>
    </row>
    <row r="3197" spans="8:8" ht="20.100000000000001" customHeight="1" x14ac:dyDescent="0.2">
      <c r="H3197" s="3" t="str">
        <f t="shared" si="49"/>
        <v/>
      </c>
    </row>
    <row r="3198" spans="8:8" ht="20.100000000000001" customHeight="1" x14ac:dyDescent="0.2">
      <c r="H3198" s="3" t="str">
        <f t="shared" si="49"/>
        <v/>
      </c>
    </row>
    <row r="3199" spans="8:8" ht="20.100000000000001" customHeight="1" x14ac:dyDescent="0.2">
      <c r="H3199" s="3" t="str">
        <f t="shared" si="49"/>
        <v/>
      </c>
    </row>
    <row r="3200" spans="8:8" ht="20.100000000000001" customHeight="1" x14ac:dyDescent="0.2">
      <c r="H3200" s="3" t="str">
        <f t="shared" si="49"/>
        <v/>
      </c>
    </row>
    <row r="3201" spans="8:8" ht="20.100000000000001" customHeight="1" x14ac:dyDescent="0.2">
      <c r="H3201" s="3" t="str">
        <f t="shared" si="49"/>
        <v/>
      </c>
    </row>
    <row r="3202" spans="8:8" ht="20.100000000000001" customHeight="1" x14ac:dyDescent="0.2">
      <c r="H3202" s="3" t="str">
        <f t="shared" si="49"/>
        <v/>
      </c>
    </row>
    <row r="3203" spans="8:8" ht="20.100000000000001" customHeight="1" x14ac:dyDescent="0.2">
      <c r="H3203" s="3" t="str">
        <f t="shared" si="49"/>
        <v/>
      </c>
    </row>
    <row r="3204" spans="8:8" ht="20.100000000000001" customHeight="1" x14ac:dyDescent="0.2">
      <c r="H3204" s="3" t="str">
        <f t="shared" ref="H3204:H3267" si="50">IF(E3204="","",IF(E3204="เด็กชาย","M",IF(E3204="นาย","M","W")))</f>
        <v/>
      </c>
    </row>
    <row r="3205" spans="8:8" ht="20.100000000000001" customHeight="1" x14ac:dyDescent="0.2">
      <c r="H3205" s="3" t="str">
        <f t="shared" si="50"/>
        <v/>
      </c>
    </row>
    <row r="3206" spans="8:8" ht="20.100000000000001" customHeight="1" x14ac:dyDescent="0.2">
      <c r="H3206" s="3" t="str">
        <f t="shared" si="50"/>
        <v/>
      </c>
    </row>
    <row r="3207" spans="8:8" ht="20.100000000000001" customHeight="1" x14ac:dyDescent="0.2">
      <c r="H3207" s="3" t="str">
        <f t="shared" si="50"/>
        <v/>
      </c>
    </row>
    <row r="3208" spans="8:8" ht="20.100000000000001" customHeight="1" x14ac:dyDescent="0.2">
      <c r="H3208" s="3" t="str">
        <f t="shared" si="50"/>
        <v/>
      </c>
    </row>
    <row r="3209" spans="8:8" ht="20.100000000000001" customHeight="1" x14ac:dyDescent="0.2">
      <c r="H3209" s="3" t="str">
        <f t="shared" si="50"/>
        <v/>
      </c>
    </row>
    <row r="3210" spans="8:8" ht="20.100000000000001" customHeight="1" x14ac:dyDescent="0.2">
      <c r="H3210" s="3" t="str">
        <f t="shared" si="50"/>
        <v/>
      </c>
    </row>
    <row r="3211" spans="8:8" ht="20.100000000000001" customHeight="1" x14ac:dyDescent="0.2">
      <c r="H3211" s="3" t="str">
        <f t="shared" si="50"/>
        <v/>
      </c>
    </row>
    <row r="3212" spans="8:8" ht="20.100000000000001" customHeight="1" x14ac:dyDescent="0.2">
      <c r="H3212" s="3" t="str">
        <f t="shared" si="50"/>
        <v/>
      </c>
    </row>
    <row r="3213" spans="8:8" ht="20.100000000000001" customHeight="1" x14ac:dyDescent="0.2">
      <c r="H3213" s="3" t="str">
        <f t="shared" si="50"/>
        <v/>
      </c>
    </row>
    <row r="3214" spans="8:8" ht="20.100000000000001" customHeight="1" x14ac:dyDescent="0.2">
      <c r="H3214" s="3" t="str">
        <f t="shared" si="50"/>
        <v/>
      </c>
    </row>
    <row r="3215" spans="8:8" ht="20.100000000000001" customHeight="1" x14ac:dyDescent="0.2">
      <c r="H3215" s="3" t="str">
        <f t="shared" si="50"/>
        <v/>
      </c>
    </row>
    <row r="3216" spans="8:8" ht="20.100000000000001" customHeight="1" x14ac:dyDescent="0.2">
      <c r="H3216" s="3" t="str">
        <f t="shared" si="50"/>
        <v/>
      </c>
    </row>
    <row r="3217" spans="8:8" ht="20.100000000000001" customHeight="1" x14ac:dyDescent="0.2">
      <c r="H3217" s="3" t="str">
        <f t="shared" si="50"/>
        <v/>
      </c>
    </row>
    <row r="3218" spans="8:8" ht="20.100000000000001" customHeight="1" x14ac:dyDescent="0.2">
      <c r="H3218" s="3" t="str">
        <f t="shared" si="50"/>
        <v/>
      </c>
    </row>
    <row r="3219" spans="8:8" ht="20.100000000000001" customHeight="1" x14ac:dyDescent="0.2">
      <c r="H3219" s="3" t="str">
        <f t="shared" si="50"/>
        <v/>
      </c>
    </row>
    <row r="3220" spans="8:8" ht="20.100000000000001" customHeight="1" x14ac:dyDescent="0.2">
      <c r="H3220" s="3" t="str">
        <f t="shared" si="50"/>
        <v/>
      </c>
    </row>
    <row r="3221" spans="8:8" ht="20.100000000000001" customHeight="1" x14ac:dyDescent="0.2">
      <c r="H3221" s="3" t="str">
        <f t="shared" si="50"/>
        <v/>
      </c>
    </row>
    <row r="3222" spans="8:8" ht="20.100000000000001" customHeight="1" x14ac:dyDescent="0.2">
      <c r="H3222" s="3" t="str">
        <f t="shared" si="50"/>
        <v/>
      </c>
    </row>
    <row r="3223" spans="8:8" ht="20.100000000000001" customHeight="1" x14ac:dyDescent="0.2">
      <c r="H3223" s="3" t="str">
        <f t="shared" si="50"/>
        <v/>
      </c>
    </row>
    <row r="3224" spans="8:8" ht="20.100000000000001" customHeight="1" x14ac:dyDescent="0.2">
      <c r="H3224" s="3" t="str">
        <f t="shared" si="50"/>
        <v/>
      </c>
    </row>
    <row r="3225" spans="8:8" ht="20.100000000000001" customHeight="1" x14ac:dyDescent="0.2">
      <c r="H3225" s="3" t="str">
        <f t="shared" si="50"/>
        <v/>
      </c>
    </row>
    <row r="3226" spans="8:8" ht="20.100000000000001" customHeight="1" x14ac:dyDescent="0.2">
      <c r="H3226" s="3" t="str">
        <f t="shared" si="50"/>
        <v/>
      </c>
    </row>
    <row r="3227" spans="8:8" ht="20.100000000000001" customHeight="1" x14ac:dyDescent="0.2">
      <c r="H3227" s="3" t="str">
        <f t="shared" si="50"/>
        <v/>
      </c>
    </row>
    <row r="3228" spans="8:8" ht="20.100000000000001" customHeight="1" x14ac:dyDescent="0.2">
      <c r="H3228" s="3" t="str">
        <f t="shared" si="50"/>
        <v/>
      </c>
    </row>
    <row r="3229" spans="8:8" ht="20.100000000000001" customHeight="1" x14ac:dyDescent="0.2">
      <c r="H3229" s="3" t="str">
        <f t="shared" si="50"/>
        <v/>
      </c>
    </row>
    <row r="3230" spans="8:8" ht="20.100000000000001" customHeight="1" x14ac:dyDescent="0.2">
      <c r="H3230" s="3" t="str">
        <f t="shared" si="50"/>
        <v/>
      </c>
    </row>
    <row r="3231" spans="8:8" ht="20.100000000000001" customHeight="1" x14ac:dyDescent="0.2">
      <c r="H3231" s="3" t="str">
        <f t="shared" si="50"/>
        <v/>
      </c>
    </row>
    <row r="3232" spans="8:8" ht="20.100000000000001" customHeight="1" x14ac:dyDescent="0.2">
      <c r="H3232" s="3" t="str">
        <f t="shared" si="50"/>
        <v/>
      </c>
    </row>
    <row r="3233" spans="8:8" ht="20.100000000000001" customHeight="1" x14ac:dyDescent="0.2">
      <c r="H3233" s="3" t="str">
        <f t="shared" si="50"/>
        <v/>
      </c>
    </row>
    <row r="3234" spans="8:8" ht="20.100000000000001" customHeight="1" x14ac:dyDescent="0.2">
      <c r="H3234" s="3" t="str">
        <f t="shared" si="50"/>
        <v/>
      </c>
    </row>
    <row r="3235" spans="8:8" ht="20.100000000000001" customHeight="1" x14ac:dyDescent="0.2">
      <c r="H3235" s="3" t="str">
        <f t="shared" si="50"/>
        <v/>
      </c>
    </row>
    <row r="3236" spans="8:8" ht="20.100000000000001" customHeight="1" x14ac:dyDescent="0.2">
      <c r="H3236" s="3" t="str">
        <f t="shared" si="50"/>
        <v/>
      </c>
    </row>
    <row r="3237" spans="8:8" ht="20.100000000000001" customHeight="1" x14ac:dyDescent="0.2">
      <c r="H3237" s="3" t="str">
        <f t="shared" si="50"/>
        <v/>
      </c>
    </row>
    <row r="3238" spans="8:8" ht="20.100000000000001" customHeight="1" x14ac:dyDescent="0.2">
      <c r="H3238" s="3" t="str">
        <f t="shared" si="50"/>
        <v/>
      </c>
    </row>
    <row r="3239" spans="8:8" ht="20.100000000000001" customHeight="1" x14ac:dyDescent="0.2">
      <c r="H3239" s="3" t="str">
        <f t="shared" si="50"/>
        <v/>
      </c>
    </row>
    <row r="3240" spans="8:8" ht="20.100000000000001" customHeight="1" x14ac:dyDescent="0.2">
      <c r="H3240" s="3" t="str">
        <f t="shared" si="50"/>
        <v/>
      </c>
    </row>
    <row r="3241" spans="8:8" ht="20.100000000000001" customHeight="1" x14ac:dyDescent="0.2">
      <c r="H3241" s="3" t="str">
        <f t="shared" si="50"/>
        <v/>
      </c>
    </row>
    <row r="3242" spans="8:8" ht="20.100000000000001" customHeight="1" x14ac:dyDescent="0.2">
      <c r="H3242" s="3" t="str">
        <f t="shared" si="50"/>
        <v/>
      </c>
    </row>
    <row r="3243" spans="8:8" ht="20.100000000000001" customHeight="1" x14ac:dyDescent="0.2">
      <c r="H3243" s="3" t="str">
        <f t="shared" si="50"/>
        <v/>
      </c>
    </row>
    <row r="3244" spans="8:8" ht="20.100000000000001" customHeight="1" x14ac:dyDescent="0.2">
      <c r="H3244" s="3" t="str">
        <f t="shared" si="50"/>
        <v/>
      </c>
    </row>
    <row r="3245" spans="8:8" ht="20.100000000000001" customHeight="1" x14ac:dyDescent="0.2">
      <c r="H3245" s="3" t="str">
        <f t="shared" si="50"/>
        <v/>
      </c>
    </row>
    <row r="3246" spans="8:8" ht="20.100000000000001" customHeight="1" x14ac:dyDescent="0.2">
      <c r="H3246" s="3" t="str">
        <f t="shared" si="50"/>
        <v/>
      </c>
    </row>
    <row r="3247" spans="8:8" ht="20.100000000000001" customHeight="1" x14ac:dyDescent="0.2">
      <c r="H3247" s="3" t="str">
        <f t="shared" si="50"/>
        <v/>
      </c>
    </row>
    <row r="3248" spans="8:8" ht="20.100000000000001" customHeight="1" x14ac:dyDescent="0.2">
      <c r="H3248" s="3" t="str">
        <f t="shared" si="50"/>
        <v/>
      </c>
    </row>
    <row r="3249" spans="8:8" ht="20.100000000000001" customHeight="1" x14ac:dyDescent="0.2">
      <c r="H3249" s="3" t="str">
        <f t="shared" si="50"/>
        <v/>
      </c>
    </row>
    <row r="3250" spans="8:8" ht="20.100000000000001" customHeight="1" x14ac:dyDescent="0.2">
      <c r="H3250" s="3" t="str">
        <f t="shared" si="50"/>
        <v/>
      </c>
    </row>
    <row r="3251" spans="8:8" ht="20.100000000000001" customHeight="1" x14ac:dyDescent="0.2">
      <c r="H3251" s="3" t="str">
        <f t="shared" si="50"/>
        <v/>
      </c>
    </row>
    <row r="3252" spans="8:8" ht="20.100000000000001" customHeight="1" x14ac:dyDescent="0.2">
      <c r="H3252" s="3" t="str">
        <f t="shared" si="50"/>
        <v/>
      </c>
    </row>
    <row r="3253" spans="8:8" ht="20.100000000000001" customHeight="1" x14ac:dyDescent="0.2">
      <c r="H3253" s="3" t="str">
        <f t="shared" si="50"/>
        <v/>
      </c>
    </row>
    <row r="3254" spans="8:8" ht="20.100000000000001" customHeight="1" x14ac:dyDescent="0.2">
      <c r="H3254" s="3" t="str">
        <f t="shared" si="50"/>
        <v/>
      </c>
    </row>
    <row r="3255" spans="8:8" ht="20.100000000000001" customHeight="1" x14ac:dyDescent="0.2">
      <c r="H3255" s="3" t="str">
        <f t="shared" si="50"/>
        <v/>
      </c>
    </row>
    <row r="3256" spans="8:8" ht="20.100000000000001" customHeight="1" x14ac:dyDescent="0.2">
      <c r="H3256" s="3" t="str">
        <f t="shared" si="50"/>
        <v/>
      </c>
    </row>
    <row r="3257" spans="8:8" ht="20.100000000000001" customHeight="1" x14ac:dyDescent="0.2">
      <c r="H3257" s="3" t="str">
        <f t="shared" si="50"/>
        <v/>
      </c>
    </row>
    <row r="3258" spans="8:8" ht="20.100000000000001" customHeight="1" x14ac:dyDescent="0.2">
      <c r="H3258" s="3" t="str">
        <f t="shared" si="50"/>
        <v/>
      </c>
    </row>
    <row r="3259" spans="8:8" ht="20.100000000000001" customHeight="1" x14ac:dyDescent="0.2">
      <c r="H3259" s="3" t="str">
        <f t="shared" si="50"/>
        <v/>
      </c>
    </row>
    <row r="3260" spans="8:8" ht="20.100000000000001" customHeight="1" x14ac:dyDescent="0.2">
      <c r="H3260" s="3" t="str">
        <f t="shared" si="50"/>
        <v/>
      </c>
    </row>
    <row r="3261" spans="8:8" ht="20.100000000000001" customHeight="1" x14ac:dyDescent="0.2">
      <c r="H3261" s="3" t="str">
        <f t="shared" si="50"/>
        <v/>
      </c>
    </row>
    <row r="3262" spans="8:8" ht="20.100000000000001" customHeight="1" x14ac:dyDescent="0.2">
      <c r="H3262" s="3" t="str">
        <f t="shared" si="50"/>
        <v/>
      </c>
    </row>
    <row r="3263" spans="8:8" ht="20.100000000000001" customHeight="1" x14ac:dyDescent="0.2">
      <c r="H3263" s="3" t="str">
        <f t="shared" si="50"/>
        <v/>
      </c>
    </row>
    <row r="3264" spans="8:8" ht="20.100000000000001" customHeight="1" x14ac:dyDescent="0.2">
      <c r="H3264" s="3" t="str">
        <f t="shared" si="50"/>
        <v/>
      </c>
    </row>
    <row r="3265" spans="8:8" ht="20.100000000000001" customHeight="1" x14ac:dyDescent="0.2">
      <c r="H3265" s="3" t="str">
        <f t="shared" si="50"/>
        <v/>
      </c>
    </row>
    <row r="3266" spans="8:8" ht="20.100000000000001" customHeight="1" x14ac:dyDescent="0.2">
      <c r="H3266" s="3" t="str">
        <f t="shared" si="50"/>
        <v/>
      </c>
    </row>
    <row r="3267" spans="8:8" ht="20.100000000000001" customHeight="1" x14ac:dyDescent="0.2">
      <c r="H3267" s="3" t="str">
        <f t="shared" si="50"/>
        <v/>
      </c>
    </row>
    <row r="3268" spans="8:8" ht="20.100000000000001" customHeight="1" x14ac:dyDescent="0.2">
      <c r="H3268" s="3" t="str">
        <f t="shared" ref="H3268:H3331" si="51">IF(E3268="","",IF(E3268="เด็กชาย","M",IF(E3268="นาย","M","W")))</f>
        <v/>
      </c>
    </row>
    <row r="3269" spans="8:8" ht="20.100000000000001" customHeight="1" x14ac:dyDescent="0.2">
      <c r="H3269" s="3" t="str">
        <f t="shared" si="51"/>
        <v/>
      </c>
    </row>
    <row r="3270" spans="8:8" ht="20.100000000000001" customHeight="1" x14ac:dyDescent="0.2">
      <c r="H3270" s="3" t="str">
        <f t="shared" si="51"/>
        <v/>
      </c>
    </row>
    <row r="3271" spans="8:8" ht="20.100000000000001" customHeight="1" x14ac:dyDescent="0.2">
      <c r="H3271" s="3" t="str">
        <f t="shared" si="51"/>
        <v/>
      </c>
    </row>
    <row r="3272" spans="8:8" ht="20.100000000000001" customHeight="1" x14ac:dyDescent="0.2">
      <c r="H3272" s="3" t="str">
        <f t="shared" si="51"/>
        <v/>
      </c>
    </row>
    <row r="3273" spans="8:8" ht="20.100000000000001" customHeight="1" x14ac:dyDescent="0.2">
      <c r="H3273" s="3" t="str">
        <f t="shared" si="51"/>
        <v/>
      </c>
    </row>
    <row r="3274" spans="8:8" ht="20.100000000000001" customHeight="1" x14ac:dyDescent="0.2">
      <c r="H3274" s="3" t="str">
        <f t="shared" si="51"/>
        <v/>
      </c>
    </row>
    <row r="3275" spans="8:8" ht="20.100000000000001" customHeight="1" x14ac:dyDescent="0.2">
      <c r="H3275" s="3" t="str">
        <f t="shared" si="51"/>
        <v/>
      </c>
    </row>
    <row r="3276" spans="8:8" ht="20.100000000000001" customHeight="1" x14ac:dyDescent="0.2">
      <c r="H3276" s="3" t="str">
        <f t="shared" si="51"/>
        <v/>
      </c>
    </row>
    <row r="3277" spans="8:8" ht="20.100000000000001" customHeight="1" x14ac:dyDescent="0.2">
      <c r="H3277" s="3" t="str">
        <f t="shared" si="51"/>
        <v/>
      </c>
    </row>
    <row r="3278" spans="8:8" ht="20.100000000000001" customHeight="1" x14ac:dyDescent="0.2">
      <c r="H3278" s="3" t="str">
        <f t="shared" si="51"/>
        <v/>
      </c>
    </row>
    <row r="3279" spans="8:8" ht="20.100000000000001" customHeight="1" x14ac:dyDescent="0.2">
      <c r="H3279" s="3" t="str">
        <f t="shared" si="51"/>
        <v/>
      </c>
    </row>
    <row r="3280" spans="8:8" ht="20.100000000000001" customHeight="1" x14ac:dyDescent="0.2">
      <c r="H3280" s="3" t="str">
        <f t="shared" si="51"/>
        <v/>
      </c>
    </row>
    <row r="3281" spans="8:8" ht="20.100000000000001" customHeight="1" x14ac:dyDescent="0.2">
      <c r="H3281" s="3" t="str">
        <f t="shared" si="51"/>
        <v/>
      </c>
    </row>
    <row r="3282" spans="8:8" ht="20.100000000000001" customHeight="1" x14ac:dyDescent="0.2">
      <c r="H3282" s="3" t="str">
        <f t="shared" si="51"/>
        <v/>
      </c>
    </row>
    <row r="3283" spans="8:8" ht="20.100000000000001" customHeight="1" x14ac:dyDescent="0.2">
      <c r="H3283" s="3" t="str">
        <f t="shared" si="51"/>
        <v/>
      </c>
    </row>
    <row r="3284" spans="8:8" ht="20.100000000000001" customHeight="1" x14ac:dyDescent="0.2">
      <c r="H3284" s="3" t="str">
        <f t="shared" si="51"/>
        <v/>
      </c>
    </row>
    <row r="3285" spans="8:8" ht="20.100000000000001" customHeight="1" x14ac:dyDescent="0.2">
      <c r="H3285" s="3" t="str">
        <f t="shared" si="51"/>
        <v/>
      </c>
    </row>
    <row r="3286" spans="8:8" ht="20.100000000000001" customHeight="1" x14ac:dyDescent="0.2">
      <c r="H3286" s="3" t="str">
        <f t="shared" si="51"/>
        <v/>
      </c>
    </row>
    <row r="3287" spans="8:8" ht="20.100000000000001" customHeight="1" x14ac:dyDescent="0.2">
      <c r="H3287" s="3" t="str">
        <f t="shared" si="51"/>
        <v/>
      </c>
    </row>
    <row r="3288" spans="8:8" ht="20.100000000000001" customHeight="1" x14ac:dyDescent="0.2">
      <c r="H3288" s="3" t="str">
        <f t="shared" si="51"/>
        <v/>
      </c>
    </row>
    <row r="3289" spans="8:8" ht="20.100000000000001" customHeight="1" x14ac:dyDescent="0.2">
      <c r="H3289" s="3" t="str">
        <f t="shared" si="51"/>
        <v/>
      </c>
    </row>
    <row r="3290" spans="8:8" ht="20.100000000000001" customHeight="1" x14ac:dyDescent="0.2">
      <c r="H3290" s="3" t="str">
        <f t="shared" si="51"/>
        <v/>
      </c>
    </row>
    <row r="3291" spans="8:8" ht="20.100000000000001" customHeight="1" x14ac:dyDescent="0.2">
      <c r="H3291" s="3" t="str">
        <f t="shared" si="51"/>
        <v/>
      </c>
    </row>
    <row r="3292" spans="8:8" ht="20.100000000000001" customHeight="1" x14ac:dyDescent="0.2">
      <c r="H3292" s="3" t="str">
        <f t="shared" si="51"/>
        <v/>
      </c>
    </row>
    <row r="3293" spans="8:8" ht="20.100000000000001" customHeight="1" x14ac:dyDescent="0.2">
      <c r="H3293" s="3" t="str">
        <f t="shared" si="51"/>
        <v/>
      </c>
    </row>
    <row r="3294" spans="8:8" ht="20.100000000000001" customHeight="1" x14ac:dyDescent="0.2">
      <c r="H3294" s="3" t="str">
        <f t="shared" si="51"/>
        <v/>
      </c>
    </row>
    <row r="3295" spans="8:8" ht="20.100000000000001" customHeight="1" x14ac:dyDescent="0.2">
      <c r="H3295" s="3" t="str">
        <f t="shared" si="51"/>
        <v/>
      </c>
    </row>
    <row r="3296" spans="8:8" ht="20.100000000000001" customHeight="1" x14ac:dyDescent="0.2">
      <c r="H3296" s="3" t="str">
        <f t="shared" si="51"/>
        <v/>
      </c>
    </row>
    <row r="3297" spans="8:8" ht="20.100000000000001" customHeight="1" x14ac:dyDescent="0.2">
      <c r="H3297" s="3" t="str">
        <f t="shared" si="51"/>
        <v/>
      </c>
    </row>
    <row r="3298" spans="8:8" ht="20.100000000000001" customHeight="1" x14ac:dyDescent="0.2">
      <c r="H3298" s="3" t="str">
        <f t="shared" si="51"/>
        <v/>
      </c>
    </row>
    <row r="3299" spans="8:8" ht="20.100000000000001" customHeight="1" x14ac:dyDescent="0.2">
      <c r="H3299" s="3" t="str">
        <f t="shared" si="51"/>
        <v/>
      </c>
    </row>
    <row r="3300" spans="8:8" ht="20.100000000000001" customHeight="1" x14ac:dyDescent="0.2">
      <c r="H3300" s="3" t="str">
        <f t="shared" si="51"/>
        <v/>
      </c>
    </row>
    <row r="3301" spans="8:8" ht="20.100000000000001" customHeight="1" x14ac:dyDescent="0.2">
      <c r="H3301" s="3" t="str">
        <f t="shared" si="51"/>
        <v/>
      </c>
    </row>
    <row r="3302" spans="8:8" ht="20.100000000000001" customHeight="1" x14ac:dyDescent="0.2">
      <c r="H3302" s="3" t="str">
        <f t="shared" si="51"/>
        <v/>
      </c>
    </row>
    <row r="3303" spans="8:8" ht="20.100000000000001" customHeight="1" x14ac:dyDescent="0.2">
      <c r="H3303" s="3" t="str">
        <f t="shared" si="51"/>
        <v/>
      </c>
    </row>
    <row r="3304" spans="8:8" ht="20.100000000000001" customHeight="1" x14ac:dyDescent="0.2">
      <c r="H3304" s="3" t="str">
        <f t="shared" si="51"/>
        <v/>
      </c>
    </row>
    <row r="3305" spans="8:8" ht="20.100000000000001" customHeight="1" x14ac:dyDescent="0.2">
      <c r="H3305" s="3" t="str">
        <f t="shared" si="51"/>
        <v/>
      </c>
    </row>
    <row r="3306" spans="8:8" ht="20.100000000000001" customHeight="1" x14ac:dyDescent="0.2">
      <c r="H3306" s="3" t="str">
        <f t="shared" si="51"/>
        <v/>
      </c>
    </row>
    <row r="3307" spans="8:8" ht="20.100000000000001" customHeight="1" x14ac:dyDescent="0.2">
      <c r="H3307" s="3" t="str">
        <f t="shared" si="51"/>
        <v/>
      </c>
    </row>
    <row r="3308" spans="8:8" ht="20.100000000000001" customHeight="1" x14ac:dyDescent="0.2">
      <c r="H3308" s="3" t="str">
        <f t="shared" si="51"/>
        <v/>
      </c>
    </row>
    <row r="3309" spans="8:8" ht="20.100000000000001" customHeight="1" x14ac:dyDescent="0.2">
      <c r="H3309" s="3" t="str">
        <f t="shared" si="51"/>
        <v/>
      </c>
    </row>
    <row r="3310" spans="8:8" ht="20.100000000000001" customHeight="1" x14ac:dyDescent="0.2">
      <c r="H3310" s="3" t="str">
        <f t="shared" si="51"/>
        <v/>
      </c>
    </row>
    <row r="3311" spans="8:8" ht="20.100000000000001" customHeight="1" x14ac:dyDescent="0.2">
      <c r="H3311" s="3" t="str">
        <f t="shared" si="51"/>
        <v/>
      </c>
    </row>
    <row r="3312" spans="8:8" ht="20.100000000000001" customHeight="1" x14ac:dyDescent="0.2">
      <c r="H3312" s="3" t="str">
        <f t="shared" si="51"/>
        <v/>
      </c>
    </row>
    <row r="3313" spans="8:8" ht="20.100000000000001" customHeight="1" x14ac:dyDescent="0.2">
      <c r="H3313" s="3" t="str">
        <f t="shared" si="51"/>
        <v/>
      </c>
    </row>
    <row r="3314" spans="8:8" ht="20.100000000000001" customHeight="1" x14ac:dyDescent="0.2">
      <c r="H3314" s="3" t="str">
        <f t="shared" si="51"/>
        <v/>
      </c>
    </row>
    <row r="3315" spans="8:8" ht="20.100000000000001" customHeight="1" x14ac:dyDescent="0.2">
      <c r="H3315" s="3" t="str">
        <f t="shared" si="51"/>
        <v/>
      </c>
    </row>
    <row r="3316" spans="8:8" ht="20.100000000000001" customHeight="1" x14ac:dyDescent="0.2">
      <c r="H3316" s="3" t="str">
        <f t="shared" si="51"/>
        <v/>
      </c>
    </row>
    <row r="3317" spans="8:8" ht="20.100000000000001" customHeight="1" x14ac:dyDescent="0.2">
      <c r="H3317" s="3" t="str">
        <f t="shared" si="51"/>
        <v/>
      </c>
    </row>
    <row r="3318" spans="8:8" ht="20.100000000000001" customHeight="1" x14ac:dyDescent="0.2">
      <c r="H3318" s="3" t="str">
        <f t="shared" si="51"/>
        <v/>
      </c>
    </row>
    <row r="3319" spans="8:8" ht="20.100000000000001" customHeight="1" x14ac:dyDescent="0.2">
      <c r="H3319" s="3" t="str">
        <f t="shared" si="51"/>
        <v/>
      </c>
    </row>
    <row r="3320" spans="8:8" ht="20.100000000000001" customHeight="1" x14ac:dyDescent="0.2">
      <c r="H3320" s="3" t="str">
        <f t="shared" si="51"/>
        <v/>
      </c>
    </row>
    <row r="3321" spans="8:8" ht="20.100000000000001" customHeight="1" x14ac:dyDescent="0.2">
      <c r="H3321" s="3" t="str">
        <f t="shared" si="51"/>
        <v/>
      </c>
    </row>
    <row r="3322" spans="8:8" ht="20.100000000000001" customHeight="1" x14ac:dyDescent="0.2">
      <c r="H3322" s="3" t="str">
        <f t="shared" si="51"/>
        <v/>
      </c>
    </row>
    <row r="3323" spans="8:8" ht="20.100000000000001" customHeight="1" x14ac:dyDescent="0.2">
      <c r="H3323" s="3" t="str">
        <f t="shared" si="51"/>
        <v/>
      </c>
    </row>
    <row r="3324" spans="8:8" ht="20.100000000000001" customHeight="1" x14ac:dyDescent="0.2">
      <c r="H3324" s="3" t="str">
        <f t="shared" si="51"/>
        <v/>
      </c>
    </row>
    <row r="3325" spans="8:8" ht="20.100000000000001" customHeight="1" x14ac:dyDescent="0.2">
      <c r="H3325" s="3" t="str">
        <f t="shared" si="51"/>
        <v/>
      </c>
    </row>
    <row r="3326" spans="8:8" ht="20.100000000000001" customHeight="1" x14ac:dyDescent="0.2">
      <c r="H3326" s="3" t="str">
        <f t="shared" si="51"/>
        <v/>
      </c>
    </row>
    <row r="3327" spans="8:8" ht="20.100000000000001" customHeight="1" x14ac:dyDescent="0.2">
      <c r="H3327" s="3" t="str">
        <f t="shared" si="51"/>
        <v/>
      </c>
    </row>
    <row r="3328" spans="8:8" ht="20.100000000000001" customHeight="1" x14ac:dyDescent="0.2">
      <c r="H3328" s="3" t="str">
        <f t="shared" si="51"/>
        <v/>
      </c>
    </row>
    <row r="3329" spans="8:8" ht="20.100000000000001" customHeight="1" x14ac:dyDescent="0.2">
      <c r="H3329" s="3" t="str">
        <f t="shared" si="51"/>
        <v/>
      </c>
    </row>
    <row r="3330" spans="8:8" ht="20.100000000000001" customHeight="1" x14ac:dyDescent="0.2">
      <c r="H3330" s="3" t="str">
        <f t="shared" si="51"/>
        <v/>
      </c>
    </row>
    <row r="3331" spans="8:8" ht="20.100000000000001" customHeight="1" x14ac:dyDescent="0.2">
      <c r="H3331" s="3" t="str">
        <f t="shared" si="51"/>
        <v/>
      </c>
    </row>
    <row r="3332" spans="8:8" ht="20.100000000000001" customHeight="1" x14ac:dyDescent="0.2">
      <c r="H3332" s="3" t="str">
        <f t="shared" ref="H3332:H3395" si="52">IF(E3332="","",IF(E3332="เด็กชาย","M",IF(E3332="นาย","M","W")))</f>
        <v/>
      </c>
    </row>
    <row r="3333" spans="8:8" ht="20.100000000000001" customHeight="1" x14ac:dyDescent="0.2">
      <c r="H3333" s="3" t="str">
        <f t="shared" si="52"/>
        <v/>
      </c>
    </row>
    <row r="3334" spans="8:8" ht="20.100000000000001" customHeight="1" x14ac:dyDescent="0.2">
      <c r="H3334" s="3" t="str">
        <f t="shared" si="52"/>
        <v/>
      </c>
    </row>
    <row r="3335" spans="8:8" ht="20.100000000000001" customHeight="1" x14ac:dyDescent="0.2">
      <c r="H3335" s="3" t="str">
        <f t="shared" si="52"/>
        <v/>
      </c>
    </row>
    <row r="3336" spans="8:8" ht="20.100000000000001" customHeight="1" x14ac:dyDescent="0.2">
      <c r="H3336" s="3" t="str">
        <f t="shared" si="52"/>
        <v/>
      </c>
    </row>
    <row r="3337" spans="8:8" ht="20.100000000000001" customHeight="1" x14ac:dyDescent="0.2">
      <c r="H3337" s="3" t="str">
        <f t="shared" si="52"/>
        <v/>
      </c>
    </row>
    <row r="3338" spans="8:8" ht="20.100000000000001" customHeight="1" x14ac:dyDescent="0.2">
      <c r="H3338" s="3" t="str">
        <f t="shared" si="52"/>
        <v/>
      </c>
    </row>
    <row r="3339" spans="8:8" ht="20.100000000000001" customHeight="1" x14ac:dyDescent="0.2">
      <c r="H3339" s="3" t="str">
        <f t="shared" si="52"/>
        <v/>
      </c>
    </row>
    <row r="3340" spans="8:8" ht="20.100000000000001" customHeight="1" x14ac:dyDescent="0.2">
      <c r="H3340" s="3" t="str">
        <f t="shared" si="52"/>
        <v/>
      </c>
    </row>
    <row r="3341" spans="8:8" ht="20.100000000000001" customHeight="1" x14ac:dyDescent="0.2">
      <c r="H3341" s="3" t="str">
        <f t="shared" si="52"/>
        <v/>
      </c>
    </row>
    <row r="3342" spans="8:8" ht="20.100000000000001" customHeight="1" x14ac:dyDescent="0.2">
      <c r="H3342" s="3" t="str">
        <f t="shared" si="52"/>
        <v/>
      </c>
    </row>
    <row r="3343" spans="8:8" ht="20.100000000000001" customHeight="1" x14ac:dyDescent="0.2">
      <c r="H3343" s="3" t="str">
        <f t="shared" si="52"/>
        <v/>
      </c>
    </row>
    <row r="3344" spans="8:8" ht="20.100000000000001" customHeight="1" x14ac:dyDescent="0.2">
      <c r="H3344" s="3" t="str">
        <f t="shared" si="52"/>
        <v/>
      </c>
    </row>
    <row r="3345" spans="8:8" ht="20.100000000000001" customHeight="1" x14ac:dyDescent="0.2">
      <c r="H3345" s="3" t="str">
        <f t="shared" si="52"/>
        <v/>
      </c>
    </row>
    <row r="3346" spans="8:8" ht="20.100000000000001" customHeight="1" x14ac:dyDescent="0.2">
      <c r="H3346" s="3" t="str">
        <f t="shared" si="52"/>
        <v/>
      </c>
    </row>
    <row r="3347" spans="8:8" ht="20.100000000000001" customHeight="1" x14ac:dyDescent="0.2">
      <c r="H3347" s="3" t="str">
        <f t="shared" si="52"/>
        <v/>
      </c>
    </row>
    <row r="3348" spans="8:8" ht="20.100000000000001" customHeight="1" x14ac:dyDescent="0.2">
      <c r="H3348" s="3" t="str">
        <f t="shared" si="52"/>
        <v/>
      </c>
    </row>
    <row r="3349" spans="8:8" ht="20.100000000000001" customHeight="1" x14ac:dyDescent="0.2">
      <c r="H3349" s="3" t="str">
        <f t="shared" si="52"/>
        <v/>
      </c>
    </row>
    <row r="3350" spans="8:8" ht="20.100000000000001" customHeight="1" x14ac:dyDescent="0.2">
      <c r="H3350" s="3" t="str">
        <f t="shared" si="52"/>
        <v/>
      </c>
    </row>
    <row r="3351" spans="8:8" ht="20.100000000000001" customHeight="1" x14ac:dyDescent="0.2">
      <c r="H3351" s="3" t="str">
        <f t="shared" si="52"/>
        <v/>
      </c>
    </row>
    <row r="3352" spans="8:8" ht="20.100000000000001" customHeight="1" x14ac:dyDescent="0.2">
      <c r="H3352" s="3" t="str">
        <f t="shared" si="52"/>
        <v/>
      </c>
    </row>
    <row r="3353" spans="8:8" ht="20.100000000000001" customHeight="1" x14ac:dyDescent="0.2">
      <c r="H3353" s="3" t="str">
        <f t="shared" si="52"/>
        <v/>
      </c>
    </row>
    <row r="3354" spans="8:8" ht="20.100000000000001" customHeight="1" x14ac:dyDescent="0.2">
      <c r="H3354" s="3" t="str">
        <f t="shared" si="52"/>
        <v/>
      </c>
    </row>
    <row r="3355" spans="8:8" ht="20.100000000000001" customHeight="1" x14ac:dyDescent="0.2">
      <c r="H3355" s="3" t="str">
        <f t="shared" si="52"/>
        <v/>
      </c>
    </row>
    <row r="3356" spans="8:8" ht="20.100000000000001" customHeight="1" x14ac:dyDescent="0.2">
      <c r="H3356" s="3" t="str">
        <f t="shared" si="52"/>
        <v/>
      </c>
    </row>
    <row r="3357" spans="8:8" ht="20.100000000000001" customHeight="1" x14ac:dyDescent="0.2">
      <c r="H3357" s="3" t="str">
        <f t="shared" si="52"/>
        <v/>
      </c>
    </row>
    <row r="3358" spans="8:8" ht="20.100000000000001" customHeight="1" x14ac:dyDescent="0.2">
      <c r="H3358" s="3" t="str">
        <f t="shared" si="52"/>
        <v/>
      </c>
    </row>
    <row r="3359" spans="8:8" ht="20.100000000000001" customHeight="1" x14ac:dyDescent="0.2">
      <c r="H3359" s="3" t="str">
        <f t="shared" si="52"/>
        <v/>
      </c>
    </row>
    <row r="3360" spans="8:8" ht="20.100000000000001" customHeight="1" x14ac:dyDescent="0.2">
      <c r="H3360" s="3" t="str">
        <f t="shared" si="52"/>
        <v/>
      </c>
    </row>
    <row r="3361" spans="8:8" ht="20.100000000000001" customHeight="1" x14ac:dyDescent="0.2">
      <c r="H3361" s="3" t="str">
        <f t="shared" si="52"/>
        <v/>
      </c>
    </row>
    <row r="3362" spans="8:8" ht="20.100000000000001" customHeight="1" x14ac:dyDescent="0.2">
      <c r="H3362" s="3" t="str">
        <f t="shared" si="52"/>
        <v/>
      </c>
    </row>
    <row r="3363" spans="8:8" ht="20.100000000000001" customHeight="1" x14ac:dyDescent="0.2">
      <c r="H3363" s="3" t="str">
        <f t="shared" si="52"/>
        <v/>
      </c>
    </row>
    <row r="3364" spans="8:8" ht="20.100000000000001" customHeight="1" x14ac:dyDescent="0.2">
      <c r="H3364" s="3" t="str">
        <f t="shared" si="52"/>
        <v/>
      </c>
    </row>
    <row r="3365" spans="8:8" ht="20.100000000000001" customHeight="1" x14ac:dyDescent="0.2">
      <c r="H3365" s="3" t="str">
        <f t="shared" si="52"/>
        <v/>
      </c>
    </row>
    <row r="3366" spans="8:8" ht="20.100000000000001" customHeight="1" x14ac:dyDescent="0.2">
      <c r="H3366" s="3" t="str">
        <f t="shared" si="52"/>
        <v/>
      </c>
    </row>
    <row r="3367" spans="8:8" ht="20.100000000000001" customHeight="1" x14ac:dyDescent="0.2">
      <c r="H3367" s="3" t="str">
        <f t="shared" si="52"/>
        <v/>
      </c>
    </row>
    <row r="3368" spans="8:8" ht="20.100000000000001" customHeight="1" x14ac:dyDescent="0.2">
      <c r="H3368" s="3" t="str">
        <f t="shared" si="52"/>
        <v/>
      </c>
    </row>
    <row r="3369" spans="8:8" ht="20.100000000000001" customHeight="1" x14ac:dyDescent="0.2">
      <c r="H3369" s="3" t="str">
        <f t="shared" si="52"/>
        <v/>
      </c>
    </row>
    <row r="3370" spans="8:8" ht="20.100000000000001" customHeight="1" x14ac:dyDescent="0.2">
      <c r="H3370" s="3" t="str">
        <f t="shared" si="52"/>
        <v/>
      </c>
    </row>
    <row r="3371" spans="8:8" ht="20.100000000000001" customHeight="1" x14ac:dyDescent="0.2">
      <c r="H3371" s="3" t="str">
        <f t="shared" si="52"/>
        <v/>
      </c>
    </row>
    <row r="3372" spans="8:8" ht="20.100000000000001" customHeight="1" x14ac:dyDescent="0.2">
      <c r="H3372" s="3" t="str">
        <f t="shared" si="52"/>
        <v/>
      </c>
    </row>
    <row r="3373" spans="8:8" ht="20.100000000000001" customHeight="1" x14ac:dyDescent="0.2">
      <c r="H3373" s="3" t="str">
        <f t="shared" si="52"/>
        <v/>
      </c>
    </row>
    <row r="3374" spans="8:8" ht="20.100000000000001" customHeight="1" x14ac:dyDescent="0.2">
      <c r="H3374" s="3" t="str">
        <f t="shared" si="52"/>
        <v/>
      </c>
    </row>
    <row r="3375" spans="8:8" ht="20.100000000000001" customHeight="1" x14ac:dyDescent="0.2">
      <c r="H3375" s="3" t="str">
        <f t="shared" si="52"/>
        <v/>
      </c>
    </row>
    <row r="3376" spans="8:8" ht="20.100000000000001" customHeight="1" x14ac:dyDescent="0.2">
      <c r="H3376" s="3" t="str">
        <f t="shared" si="52"/>
        <v/>
      </c>
    </row>
    <row r="3377" spans="8:8" ht="20.100000000000001" customHeight="1" x14ac:dyDescent="0.2">
      <c r="H3377" s="3" t="str">
        <f t="shared" si="52"/>
        <v/>
      </c>
    </row>
    <row r="3378" spans="8:8" ht="20.100000000000001" customHeight="1" x14ac:dyDescent="0.2">
      <c r="H3378" s="3" t="str">
        <f t="shared" si="52"/>
        <v/>
      </c>
    </row>
    <row r="3379" spans="8:8" ht="20.100000000000001" customHeight="1" x14ac:dyDescent="0.2">
      <c r="H3379" s="3" t="str">
        <f t="shared" si="52"/>
        <v/>
      </c>
    </row>
    <row r="3380" spans="8:8" ht="20.100000000000001" customHeight="1" x14ac:dyDescent="0.2">
      <c r="H3380" s="3" t="str">
        <f t="shared" si="52"/>
        <v/>
      </c>
    </row>
    <row r="3381" spans="8:8" ht="20.100000000000001" customHeight="1" x14ac:dyDescent="0.2">
      <c r="H3381" s="3" t="str">
        <f t="shared" si="52"/>
        <v/>
      </c>
    </row>
    <row r="3382" spans="8:8" ht="20.100000000000001" customHeight="1" x14ac:dyDescent="0.2">
      <c r="H3382" s="3" t="str">
        <f t="shared" si="52"/>
        <v/>
      </c>
    </row>
    <row r="3383" spans="8:8" ht="20.100000000000001" customHeight="1" x14ac:dyDescent="0.2">
      <c r="H3383" s="3" t="str">
        <f t="shared" si="52"/>
        <v/>
      </c>
    </row>
    <row r="3384" spans="8:8" ht="20.100000000000001" customHeight="1" x14ac:dyDescent="0.2">
      <c r="H3384" s="3" t="str">
        <f t="shared" si="52"/>
        <v/>
      </c>
    </row>
    <row r="3385" spans="8:8" ht="20.100000000000001" customHeight="1" x14ac:dyDescent="0.2">
      <c r="H3385" s="3" t="str">
        <f t="shared" si="52"/>
        <v/>
      </c>
    </row>
    <row r="3386" spans="8:8" ht="20.100000000000001" customHeight="1" x14ac:dyDescent="0.2">
      <c r="H3386" s="3" t="str">
        <f t="shared" si="52"/>
        <v/>
      </c>
    </row>
    <row r="3387" spans="8:8" ht="20.100000000000001" customHeight="1" x14ac:dyDescent="0.2">
      <c r="H3387" s="3" t="str">
        <f t="shared" si="52"/>
        <v/>
      </c>
    </row>
    <row r="3388" spans="8:8" ht="20.100000000000001" customHeight="1" x14ac:dyDescent="0.2">
      <c r="H3388" s="3" t="str">
        <f t="shared" si="52"/>
        <v/>
      </c>
    </row>
    <row r="3389" spans="8:8" ht="20.100000000000001" customHeight="1" x14ac:dyDescent="0.2">
      <c r="H3389" s="3" t="str">
        <f t="shared" si="52"/>
        <v/>
      </c>
    </row>
    <row r="3390" spans="8:8" ht="20.100000000000001" customHeight="1" x14ac:dyDescent="0.2">
      <c r="H3390" s="3" t="str">
        <f t="shared" si="52"/>
        <v/>
      </c>
    </row>
    <row r="3391" spans="8:8" ht="20.100000000000001" customHeight="1" x14ac:dyDescent="0.2">
      <c r="H3391" s="3" t="str">
        <f t="shared" si="52"/>
        <v/>
      </c>
    </row>
    <row r="3392" spans="8:8" ht="20.100000000000001" customHeight="1" x14ac:dyDescent="0.2">
      <c r="H3392" s="3" t="str">
        <f t="shared" si="52"/>
        <v/>
      </c>
    </row>
    <row r="3393" spans="8:8" ht="20.100000000000001" customHeight="1" x14ac:dyDescent="0.2">
      <c r="H3393" s="3" t="str">
        <f t="shared" si="52"/>
        <v/>
      </c>
    </row>
    <row r="3394" spans="8:8" ht="20.100000000000001" customHeight="1" x14ac:dyDescent="0.2">
      <c r="H3394" s="3" t="str">
        <f t="shared" si="52"/>
        <v/>
      </c>
    </row>
    <row r="3395" spans="8:8" ht="20.100000000000001" customHeight="1" x14ac:dyDescent="0.2">
      <c r="H3395" s="3" t="str">
        <f t="shared" si="52"/>
        <v/>
      </c>
    </row>
    <row r="3396" spans="8:8" ht="20.100000000000001" customHeight="1" x14ac:dyDescent="0.2">
      <c r="H3396" s="3" t="str">
        <f t="shared" ref="H3396:H3459" si="53">IF(E3396="","",IF(E3396="เด็กชาย","M",IF(E3396="นาย","M","W")))</f>
        <v/>
      </c>
    </row>
    <row r="3397" spans="8:8" ht="20.100000000000001" customHeight="1" x14ac:dyDescent="0.2">
      <c r="H3397" s="3" t="str">
        <f t="shared" si="53"/>
        <v/>
      </c>
    </row>
    <row r="3398" spans="8:8" ht="20.100000000000001" customHeight="1" x14ac:dyDescent="0.2">
      <c r="H3398" s="3" t="str">
        <f t="shared" si="53"/>
        <v/>
      </c>
    </row>
    <row r="3399" spans="8:8" ht="20.100000000000001" customHeight="1" x14ac:dyDescent="0.2">
      <c r="H3399" s="3" t="str">
        <f t="shared" si="53"/>
        <v/>
      </c>
    </row>
    <row r="3400" spans="8:8" ht="20.100000000000001" customHeight="1" x14ac:dyDescent="0.2">
      <c r="H3400" s="3" t="str">
        <f t="shared" si="53"/>
        <v/>
      </c>
    </row>
    <row r="3401" spans="8:8" ht="20.100000000000001" customHeight="1" x14ac:dyDescent="0.2">
      <c r="H3401" s="3" t="str">
        <f t="shared" si="53"/>
        <v/>
      </c>
    </row>
    <row r="3402" spans="8:8" ht="20.100000000000001" customHeight="1" x14ac:dyDescent="0.2">
      <c r="H3402" s="3" t="str">
        <f t="shared" si="53"/>
        <v/>
      </c>
    </row>
    <row r="3403" spans="8:8" ht="20.100000000000001" customHeight="1" x14ac:dyDescent="0.2">
      <c r="H3403" s="3" t="str">
        <f t="shared" si="53"/>
        <v/>
      </c>
    </row>
    <row r="3404" spans="8:8" ht="20.100000000000001" customHeight="1" x14ac:dyDescent="0.2">
      <c r="H3404" s="3" t="str">
        <f t="shared" si="53"/>
        <v/>
      </c>
    </row>
    <row r="3405" spans="8:8" ht="20.100000000000001" customHeight="1" x14ac:dyDescent="0.2">
      <c r="H3405" s="3" t="str">
        <f t="shared" si="53"/>
        <v/>
      </c>
    </row>
    <row r="3406" spans="8:8" ht="20.100000000000001" customHeight="1" x14ac:dyDescent="0.2">
      <c r="H3406" s="3" t="str">
        <f t="shared" si="53"/>
        <v/>
      </c>
    </row>
    <row r="3407" spans="8:8" ht="20.100000000000001" customHeight="1" x14ac:dyDescent="0.2">
      <c r="H3407" s="3" t="str">
        <f t="shared" si="53"/>
        <v/>
      </c>
    </row>
    <row r="3408" spans="8:8" ht="20.100000000000001" customHeight="1" x14ac:dyDescent="0.2">
      <c r="H3408" s="3" t="str">
        <f t="shared" si="53"/>
        <v/>
      </c>
    </row>
    <row r="3409" spans="8:8" ht="20.100000000000001" customHeight="1" x14ac:dyDescent="0.2">
      <c r="H3409" s="3" t="str">
        <f t="shared" si="53"/>
        <v/>
      </c>
    </row>
    <row r="3410" spans="8:8" ht="20.100000000000001" customHeight="1" x14ac:dyDescent="0.2">
      <c r="H3410" s="3" t="str">
        <f t="shared" si="53"/>
        <v/>
      </c>
    </row>
    <row r="3411" spans="8:8" ht="20.100000000000001" customHeight="1" x14ac:dyDescent="0.2">
      <c r="H3411" s="3" t="str">
        <f t="shared" si="53"/>
        <v/>
      </c>
    </row>
    <row r="3412" spans="8:8" ht="20.100000000000001" customHeight="1" x14ac:dyDescent="0.2">
      <c r="H3412" s="3" t="str">
        <f t="shared" si="53"/>
        <v/>
      </c>
    </row>
    <row r="3413" spans="8:8" ht="20.100000000000001" customHeight="1" x14ac:dyDescent="0.2">
      <c r="H3413" s="3" t="str">
        <f t="shared" si="53"/>
        <v/>
      </c>
    </row>
    <row r="3414" spans="8:8" ht="20.100000000000001" customHeight="1" x14ac:dyDescent="0.2">
      <c r="H3414" s="3" t="str">
        <f t="shared" si="53"/>
        <v/>
      </c>
    </row>
    <row r="3415" spans="8:8" ht="20.100000000000001" customHeight="1" x14ac:dyDescent="0.2">
      <c r="H3415" s="3" t="str">
        <f t="shared" si="53"/>
        <v/>
      </c>
    </row>
    <row r="3416" spans="8:8" ht="20.100000000000001" customHeight="1" x14ac:dyDescent="0.2">
      <c r="H3416" s="3" t="str">
        <f t="shared" si="53"/>
        <v/>
      </c>
    </row>
    <row r="3417" spans="8:8" ht="20.100000000000001" customHeight="1" x14ac:dyDescent="0.2">
      <c r="H3417" s="3" t="str">
        <f t="shared" si="53"/>
        <v/>
      </c>
    </row>
    <row r="3418" spans="8:8" ht="20.100000000000001" customHeight="1" x14ac:dyDescent="0.2">
      <c r="H3418" s="3" t="str">
        <f t="shared" si="53"/>
        <v/>
      </c>
    </row>
    <row r="3419" spans="8:8" ht="20.100000000000001" customHeight="1" x14ac:dyDescent="0.2">
      <c r="H3419" s="3" t="str">
        <f t="shared" si="53"/>
        <v/>
      </c>
    </row>
    <row r="3420" spans="8:8" ht="20.100000000000001" customHeight="1" x14ac:dyDescent="0.2">
      <c r="H3420" s="3" t="str">
        <f t="shared" si="53"/>
        <v/>
      </c>
    </row>
    <row r="3421" spans="8:8" ht="20.100000000000001" customHeight="1" x14ac:dyDescent="0.2">
      <c r="H3421" s="3" t="str">
        <f t="shared" si="53"/>
        <v/>
      </c>
    </row>
    <row r="3422" spans="8:8" ht="20.100000000000001" customHeight="1" x14ac:dyDescent="0.2">
      <c r="H3422" s="3" t="str">
        <f t="shared" si="53"/>
        <v/>
      </c>
    </row>
    <row r="3423" spans="8:8" ht="20.100000000000001" customHeight="1" x14ac:dyDescent="0.2">
      <c r="H3423" s="3" t="str">
        <f t="shared" si="53"/>
        <v/>
      </c>
    </row>
    <row r="3424" spans="8:8" ht="20.100000000000001" customHeight="1" x14ac:dyDescent="0.2">
      <c r="H3424" s="3" t="str">
        <f t="shared" si="53"/>
        <v/>
      </c>
    </row>
    <row r="3425" spans="8:8" ht="20.100000000000001" customHeight="1" x14ac:dyDescent="0.2">
      <c r="H3425" s="3" t="str">
        <f t="shared" si="53"/>
        <v/>
      </c>
    </row>
    <row r="3426" spans="8:8" ht="20.100000000000001" customHeight="1" x14ac:dyDescent="0.2">
      <c r="H3426" s="3" t="str">
        <f t="shared" si="53"/>
        <v/>
      </c>
    </row>
    <row r="3427" spans="8:8" ht="20.100000000000001" customHeight="1" x14ac:dyDescent="0.2">
      <c r="H3427" s="3" t="str">
        <f t="shared" si="53"/>
        <v/>
      </c>
    </row>
    <row r="3428" spans="8:8" ht="20.100000000000001" customHeight="1" x14ac:dyDescent="0.2">
      <c r="H3428" s="3" t="str">
        <f t="shared" si="53"/>
        <v/>
      </c>
    </row>
    <row r="3429" spans="8:8" ht="20.100000000000001" customHeight="1" x14ac:dyDescent="0.2">
      <c r="H3429" s="3" t="str">
        <f t="shared" si="53"/>
        <v/>
      </c>
    </row>
    <row r="3430" spans="8:8" ht="20.100000000000001" customHeight="1" x14ac:dyDescent="0.2">
      <c r="H3430" s="3" t="str">
        <f t="shared" si="53"/>
        <v/>
      </c>
    </row>
    <row r="3431" spans="8:8" ht="20.100000000000001" customHeight="1" x14ac:dyDescent="0.2">
      <c r="H3431" s="3" t="str">
        <f t="shared" si="53"/>
        <v/>
      </c>
    </row>
    <row r="3432" spans="8:8" ht="20.100000000000001" customHeight="1" x14ac:dyDescent="0.2">
      <c r="H3432" s="3" t="str">
        <f t="shared" si="53"/>
        <v/>
      </c>
    </row>
    <row r="3433" spans="8:8" ht="20.100000000000001" customHeight="1" x14ac:dyDescent="0.2">
      <c r="H3433" s="3" t="str">
        <f t="shared" si="53"/>
        <v/>
      </c>
    </row>
    <row r="3434" spans="8:8" ht="20.100000000000001" customHeight="1" x14ac:dyDescent="0.2">
      <c r="H3434" s="3" t="str">
        <f t="shared" si="53"/>
        <v/>
      </c>
    </row>
    <row r="3435" spans="8:8" ht="20.100000000000001" customHeight="1" x14ac:dyDescent="0.2">
      <c r="H3435" s="3" t="str">
        <f t="shared" si="53"/>
        <v/>
      </c>
    </row>
    <row r="3436" spans="8:8" ht="20.100000000000001" customHeight="1" x14ac:dyDescent="0.2">
      <c r="H3436" s="3" t="str">
        <f t="shared" si="53"/>
        <v/>
      </c>
    </row>
    <row r="3437" spans="8:8" ht="20.100000000000001" customHeight="1" x14ac:dyDescent="0.2">
      <c r="H3437" s="3" t="str">
        <f t="shared" si="53"/>
        <v/>
      </c>
    </row>
    <row r="3438" spans="8:8" ht="20.100000000000001" customHeight="1" x14ac:dyDescent="0.2">
      <c r="H3438" s="3" t="str">
        <f t="shared" si="53"/>
        <v/>
      </c>
    </row>
    <row r="3439" spans="8:8" ht="20.100000000000001" customHeight="1" x14ac:dyDescent="0.2">
      <c r="H3439" s="3" t="str">
        <f t="shared" si="53"/>
        <v/>
      </c>
    </row>
    <row r="3440" spans="8:8" ht="20.100000000000001" customHeight="1" x14ac:dyDescent="0.2">
      <c r="H3440" s="3" t="str">
        <f t="shared" si="53"/>
        <v/>
      </c>
    </row>
    <row r="3441" spans="8:8" ht="20.100000000000001" customHeight="1" x14ac:dyDescent="0.2">
      <c r="H3441" s="3" t="str">
        <f t="shared" si="53"/>
        <v/>
      </c>
    </row>
    <row r="3442" spans="8:8" ht="20.100000000000001" customHeight="1" x14ac:dyDescent="0.2">
      <c r="H3442" s="3" t="str">
        <f t="shared" si="53"/>
        <v/>
      </c>
    </row>
    <row r="3443" spans="8:8" ht="20.100000000000001" customHeight="1" x14ac:dyDescent="0.2">
      <c r="H3443" s="3" t="str">
        <f t="shared" si="53"/>
        <v/>
      </c>
    </row>
    <row r="3444" spans="8:8" ht="20.100000000000001" customHeight="1" x14ac:dyDescent="0.2">
      <c r="H3444" s="3" t="str">
        <f t="shared" si="53"/>
        <v/>
      </c>
    </row>
    <row r="3445" spans="8:8" ht="20.100000000000001" customHeight="1" x14ac:dyDescent="0.2">
      <c r="H3445" s="3" t="str">
        <f t="shared" si="53"/>
        <v/>
      </c>
    </row>
    <row r="3446" spans="8:8" ht="20.100000000000001" customHeight="1" x14ac:dyDescent="0.2">
      <c r="H3446" s="3" t="str">
        <f t="shared" si="53"/>
        <v/>
      </c>
    </row>
    <row r="3447" spans="8:8" ht="20.100000000000001" customHeight="1" x14ac:dyDescent="0.2">
      <c r="H3447" s="3" t="str">
        <f t="shared" si="53"/>
        <v/>
      </c>
    </row>
    <row r="3448" spans="8:8" ht="20.100000000000001" customHeight="1" x14ac:dyDescent="0.2">
      <c r="H3448" s="3" t="str">
        <f t="shared" si="53"/>
        <v/>
      </c>
    </row>
    <row r="3449" spans="8:8" ht="20.100000000000001" customHeight="1" x14ac:dyDescent="0.2">
      <c r="H3449" s="3" t="str">
        <f t="shared" si="53"/>
        <v/>
      </c>
    </row>
    <row r="3450" spans="8:8" ht="20.100000000000001" customHeight="1" x14ac:dyDescent="0.2">
      <c r="H3450" s="3" t="str">
        <f t="shared" si="53"/>
        <v/>
      </c>
    </row>
    <row r="3451" spans="8:8" ht="20.100000000000001" customHeight="1" x14ac:dyDescent="0.2">
      <c r="H3451" s="3" t="str">
        <f t="shared" si="53"/>
        <v/>
      </c>
    </row>
    <row r="3452" spans="8:8" ht="20.100000000000001" customHeight="1" x14ac:dyDescent="0.2">
      <c r="H3452" s="3" t="str">
        <f t="shared" si="53"/>
        <v/>
      </c>
    </row>
    <row r="3453" spans="8:8" ht="20.100000000000001" customHeight="1" x14ac:dyDescent="0.2">
      <c r="H3453" s="3" t="str">
        <f t="shared" si="53"/>
        <v/>
      </c>
    </row>
    <row r="3454" spans="8:8" ht="20.100000000000001" customHeight="1" x14ac:dyDescent="0.2">
      <c r="H3454" s="3" t="str">
        <f t="shared" si="53"/>
        <v/>
      </c>
    </row>
    <row r="3455" spans="8:8" ht="20.100000000000001" customHeight="1" x14ac:dyDescent="0.2">
      <c r="H3455" s="3" t="str">
        <f t="shared" si="53"/>
        <v/>
      </c>
    </row>
    <row r="3456" spans="8:8" ht="20.100000000000001" customHeight="1" x14ac:dyDescent="0.2">
      <c r="H3456" s="3" t="str">
        <f t="shared" si="53"/>
        <v/>
      </c>
    </row>
    <row r="3457" spans="8:8" ht="20.100000000000001" customHeight="1" x14ac:dyDescent="0.2">
      <c r="H3457" s="3" t="str">
        <f t="shared" si="53"/>
        <v/>
      </c>
    </row>
    <row r="3458" spans="8:8" ht="20.100000000000001" customHeight="1" x14ac:dyDescent="0.2">
      <c r="H3458" s="3" t="str">
        <f t="shared" si="53"/>
        <v/>
      </c>
    </row>
    <row r="3459" spans="8:8" ht="20.100000000000001" customHeight="1" x14ac:dyDescent="0.2">
      <c r="H3459" s="3" t="str">
        <f t="shared" si="53"/>
        <v/>
      </c>
    </row>
    <row r="3460" spans="8:8" ht="20.100000000000001" customHeight="1" x14ac:dyDescent="0.2">
      <c r="H3460" s="3" t="str">
        <f t="shared" ref="H3460:H3523" si="54">IF(E3460="","",IF(E3460="เด็กชาย","M",IF(E3460="นาย","M","W")))</f>
        <v/>
      </c>
    </row>
    <row r="3461" spans="8:8" ht="20.100000000000001" customHeight="1" x14ac:dyDescent="0.2">
      <c r="H3461" s="3" t="str">
        <f t="shared" si="54"/>
        <v/>
      </c>
    </row>
    <row r="3462" spans="8:8" ht="20.100000000000001" customHeight="1" x14ac:dyDescent="0.2">
      <c r="H3462" s="3" t="str">
        <f t="shared" si="54"/>
        <v/>
      </c>
    </row>
    <row r="3463" spans="8:8" ht="20.100000000000001" customHeight="1" x14ac:dyDescent="0.2">
      <c r="H3463" s="3" t="str">
        <f t="shared" si="54"/>
        <v/>
      </c>
    </row>
    <row r="3464" spans="8:8" ht="20.100000000000001" customHeight="1" x14ac:dyDescent="0.2">
      <c r="H3464" s="3" t="str">
        <f t="shared" si="54"/>
        <v/>
      </c>
    </row>
    <row r="3465" spans="8:8" ht="20.100000000000001" customHeight="1" x14ac:dyDescent="0.2">
      <c r="H3465" s="3" t="str">
        <f t="shared" si="54"/>
        <v/>
      </c>
    </row>
    <row r="3466" spans="8:8" ht="20.100000000000001" customHeight="1" x14ac:dyDescent="0.2">
      <c r="H3466" s="3" t="str">
        <f t="shared" si="54"/>
        <v/>
      </c>
    </row>
    <row r="3467" spans="8:8" ht="20.100000000000001" customHeight="1" x14ac:dyDescent="0.2">
      <c r="H3467" s="3" t="str">
        <f t="shared" si="54"/>
        <v/>
      </c>
    </row>
    <row r="3468" spans="8:8" ht="20.100000000000001" customHeight="1" x14ac:dyDescent="0.2">
      <c r="H3468" s="3" t="str">
        <f t="shared" si="54"/>
        <v/>
      </c>
    </row>
    <row r="3469" spans="8:8" ht="20.100000000000001" customHeight="1" x14ac:dyDescent="0.2">
      <c r="H3469" s="3" t="str">
        <f t="shared" si="54"/>
        <v/>
      </c>
    </row>
    <row r="3470" spans="8:8" ht="20.100000000000001" customHeight="1" x14ac:dyDescent="0.2">
      <c r="H3470" s="3" t="str">
        <f t="shared" si="54"/>
        <v/>
      </c>
    </row>
    <row r="3471" spans="8:8" ht="20.100000000000001" customHeight="1" x14ac:dyDescent="0.2">
      <c r="H3471" s="3" t="str">
        <f t="shared" si="54"/>
        <v/>
      </c>
    </row>
    <row r="3472" spans="8:8" ht="20.100000000000001" customHeight="1" x14ac:dyDescent="0.2">
      <c r="H3472" s="3" t="str">
        <f t="shared" si="54"/>
        <v/>
      </c>
    </row>
    <row r="3473" spans="8:8" ht="20.100000000000001" customHeight="1" x14ac:dyDescent="0.2">
      <c r="H3473" s="3" t="str">
        <f t="shared" si="54"/>
        <v/>
      </c>
    </row>
    <row r="3474" spans="8:8" ht="20.100000000000001" customHeight="1" x14ac:dyDescent="0.2">
      <c r="H3474" s="3" t="str">
        <f t="shared" si="54"/>
        <v/>
      </c>
    </row>
    <row r="3475" spans="8:8" ht="20.100000000000001" customHeight="1" x14ac:dyDescent="0.2">
      <c r="H3475" s="3" t="str">
        <f t="shared" si="54"/>
        <v/>
      </c>
    </row>
    <row r="3476" spans="8:8" ht="20.100000000000001" customHeight="1" x14ac:dyDescent="0.2">
      <c r="H3476" s="3" t="str">
        <f t="shared" si="54"/>
        <v/>
      </c>
    </row>
    <row r="3477" spans="8:8" ht="20.100000000000001" customHeight="1" x14ac:dyDescent="0.2">
      <c r="H3477" s="3" t="str">
        <f t="shared" si="54"/>
        <v/>
      </c>
    </row>
    <row r="3478" spans="8:8" ht="20.100000000000001" customHeight="1" x14ac:dyDescent="0.2">
      <c r="H3478" s="3" t="str">
        <f t="shared" si="54"/>
        <v/>
      </c>
    </row>
    <row r="3479" spans="8:8" ht="20.100000000000001" customHeight="1" x14ac:dyDescent="0.2">
      <c r="H3479" s="3" t="str">
        <f t="shared" si="54"/>
        <v/>
      </c>
    </row>
    <row r="3480" spans="8:8" ht="20.100000000000001" customHeight="1" x14ac:dyDescent="0.2">
      <c r="H3480" s="3" t="str">
        <f t="shared" si="54"/>
        <v/>
      </c>
    </row>
    <row r="3481" spans="8:8" ht="20.100000000000001" customHeight="1" x14ac:dyDescent="0.2">
      <c r="H3481" s="3" t="str">
        <f t="shared" si="54"/>
        <v/>
      </c>
    </row>
    <row r="3482" spans="8:8" ht="20.100000000000001" customHeight="1" x14ac:dyDescent="0.2">
      <c r="H3482" s="3" t="str">
        <f t="shared" si="54"/>
        <v/>
      </c>
    </row>
    <row r="3483" spans="8:8" ht="20.100000000000001" customHeight="1" x14ac:dyDescent="0.2">
      <c r="H3483" s="3" t="str">
        <f t="shared" si="54"/>
        <v/>
      </c>
    </row>
    <row r="3484" spans="8:8" ht="20.100000000000001" customHeight="1" x14ac:dyDescent="0.2">
      <c r="H3484" s="3" t="str">
        <f t="shared" si="54"/>
        <v/>
      </c>
    </row>
    <row r="3485" spans="8:8" ht="20.100000000000001" customHeight="1" x14ac:dyDescent="0.2">
      <c r="H3485" s="3" t="str">
        <f t="shared" si="54"/>
        <v/>
      </c>
    </row>
    <row r="3486" spans="8:8" ht="20.100000000000001" customHeight="1" x14ac:dyDescent="0.2">
      <c r="H3486" s="3" t="str">
        <f t="shared" si="54"/>
        <v/>
      </c>
    </row>
    <row r="3487" spans="8:8" ht="20.100000000000001" customHeight="1" x14ac:dyDescent="0.2">
      <c r="H3487" s="3" t="str">
        <f t="shared" si="54"/>
        <v/>
      </c>
    </row>
    <row r="3488" spans="8:8" ht="20.100000000000001" customHeight="1" x14ac:dyDescent="0.2">
      <c r="H3488" s="3" t="str">
        <f t="shared" si="54"/>
        <v/>
      </c>
    </row>
    <row r="3489" spans="8:8" ht="20.100000000000001" customHeight="1" x14ac:dyDescent="0.2">
      <c r="H3489" s="3" t="str">
        <f t="shared" si="54"/>
        <v/>
      </c>
    </row>
    <row r="3490" spans="8:8" ht="20.100000000000001" customHeight="1" x14ac:dyDescent="0.2">
      <c r="H3490" s="3" t="str">
        <f t="shared" si="54"/>
        <v/>
      </c>
    </row>
    <row r="3491" spans="8:8" ht="20.100000000000001" customHeight="1" x14ac:dyDescent="0.2">
      <c r="H3491" s="3" t="str">
        <f t="shared" si="54"/>
        <v/>
      </c>
    </row>
    <row r="3492" spans="8:8" ht="20.100000000000001" customHeight="1" x14ac:dyDescent="0.2">
      <c r="H3492" s="3" t="str">
        <f t="shared" si="54"/>
        <v/>
      </c>
    </row>
    <row r="3493" spans="8:8" ht="20.100000000000001" customHeight="1" x14ac:dyDescent="0.2">
      <c r="H3493" s="3" t="str">
        <f t="shared" si="54"/>
        <v/>
      </c>
    </row>
    <row r="3494" spans="8:8" ht="20.100000000000001" customHeight="1" x14ac:dyDescent="0.2">
      <c r="H3494" s="3" t="str">
        <f t="shared" si="54"/>
        <v/>
      </c>
    </row>
    <row r="3495" spans="8:8" ht="20.100000000000001" customHeight="1" x14ac:dyDescent="0.2">
      <c r="H3495" s="3" t="str">
        <f t="shared" si="54"/>
        <v/>
      </c>
    </row>
    <row r="3496" spans="8:8" ht="20.100000000000001" customHeight="1" x14ac:dyDescent="0.2">
      <c r="H3496" s="3" t="str">
        <f t="shared" si="54"/>
        <v/>
      </c>
    </row>
    <row r="3497" spans="8:8" ht="20.100000000000001" customHeight="1" x14ac:dyDescent="0.2">
      <c r="H3497" s="3" t="str">
        <f t="shared" si="54"/>
        <v/>
      </c>
    </row>
    <row r="3498" spans="8:8" ht="20.100000000000001" customHeight="1" x14ac:dyDescent="0.2">
      <c r="H3498" s="3" t="str">
        <f t="shared" si="54"/>
        <v/>
      </c>
    </row>
    <row r="3499" spans="8:8" ht="20.100000000000001" customHeight="1" x14ac:dyDescent="0.2">
      <c r="H3499" s="3" t="str">
        <f t="shared" si="54"/>
        <v/>
      </c>
    </row>
    <row r="3500" spans="8:8" ht="20.100000000000001" customHeight="1" x14ac:dyDescent="0.2">
      <c r="H3500" s="3" t="str">
        <f t="shared" si="54"/>
        <v/>
      </c>
    </row>
    <row r="3501" spans="8:8" ht="20.100000000000001" customHeight="1" x14ac:dyDescent="0.2">
      <c r="H3501" s="3" t="str">
        <f t="shared" si="54"/>
        <v/>
      </c>
    </row>
    <row r="3502" spans="8:8" ht="20.100000000000001" customHeight="1" x14ac:dyDescent="0.2">
      <c r="H3502" s="3" t="str">
        <f t="shared" si="54"/>
        <v/>
      </c>
    </row>
    <row r="3503" spans="8:8" ht="20.100000000000001" customHeight="1" x14ac:dyDescent="0.2">
      <c r="H3503" s="3" t="str">
        <f t="shared" si="54"/>
        <v/>
      </c>
    </row>
    <row r="3504" spans="8:8" ht="20.100000000000001" customHeight="1" x14ac:dyDescent="0.2">
      <c r="H3504" s="3" t="str">
        <f t="shared" si="54"/>
        <v/>
      </c>
    </row>
    <row r="3505" spans="8:8" ht="20.100000000000001" customHeight="1" x14ac:dyDescent="0.2">
      <c r="H3505" s="3" t="str">
        <f t="shared" si="54"/>
        <v/>
      </c>
    </row>
    <row r="3506" spans="8:8" ht="20.100000000000001" customHeight="1" x14ac:dyDescent="0.2">
      <c r="H3506" s="3" t="str">
        <f t="shared" si="54"/>
        <v/>
      </c>
    </row>
    <row r="3507" spans="8:8" ht="20.100000000000001" customHeight="1" x14ac:dyDescent="0.2">
      <c r="H3507" s="3" t="str">
        <f t="shared" si="54"/>
        <v/>
      </c>
    </row>
    <row r="3508" spans="8:8" ht="20.100000000000001" customHeight="1" x14ac:dyDescent="0.2">
      <c r="H3508" s="3" t="str">
        <f t="shared" si="54"/>
        <v/>
      </c>
    </row>
    <row r="3509" spans="8:8" ht="20.100000000000001" customHeight="1" x14ac:dyDescent="0.2">
      <c r="H3509" s="3" t="str">
        <f t="shared" si="54"/>
        <v/>
      </c>
    </row>
    <row r="3510" spans="8:8" ht="20.100000000000001" customHeight="1" x14ac:dyDescent="0.2">
      <c r="H3510" s="3" t="str">
        <f t="shared" si="54"/>
        <v/>
      </c>
    </row>
    <row r="3511" spans="8:8" ht="20.100000000000001" customHeight="1" x14ac:dyDescent="0.2">
      <c r="H3511" s="3" t="str">
        <f t="shared" si="54"/>
        <v/>
      </c>
    </row>
    <row r="3512" spans="8:8" ht="20.100000000000001" customHeight="1" x14ac:dyDescent="0.2">
      <c r="H3512" s="3" t="str">
        <f t="shared" si="54"/>
        <v/>
      </c>
    </row>
    <row r="3513" spans="8:8" ht="20.100000000000001" customHeight="1" x14ac:dyDescent="0.2">
      <c r="H3513" s="3" t="str">
        <f t="shared" si="54"/>
        <v/>
      </c>
    </row>
    <row r="3514" spans="8:8" ht="20.100000000000001" customHeight="1" x14ac:dyDescent="0.2">
      <c r="H3514" s="3" t="str">
        <f t="shared" si="54"/>
        <v/>
      </c>
    </row>
    <row r="3515" spans="8:8" ht="20.100000000000001" customHeight="1" x14ac:dyDescent="0.2">
      <c r="H3515" s="3" t="str">
        <f t="shared" si="54"/>
        <v/>
      </c>
    </row>
    <row r="3516" spans="8:8" ht="20.100000000000001" customHeight="1" x14ac:dyDescent="0.2">
      <c r="H3516" s="3" t="str">
        <f t="shared" si="54"/>
        <v/>
      </c>
    </row>
    <row r="3517" spans="8:8" ht="20.100000000000001" customHeight="1" x14ac:dyDescent="0.2">
      <c r="H3517" s="3" t="str">
        <f t="shared" si="54"/>
        <v/>
      </c>
    </row>
    <row r="3518" spans="8:8" ht="20.100000000000001" customHeight="1" x14ac:dyDescent="0.2">
      <c r="H3518" s="3" t="str">
        <f t="shared" si="54"/>
        <v/>
      </c>
    </row>
    <row r="3519" spans="8:8" ht="20.100000000000001" customHeight="1" x14ac:dyDescent="0.2">
      <c r="H3519" s="3" t="str">
        <f t="shared" si="54"/>
        <v/>
      </c>
    </row>
    <row r="3520" spans="8:8" ht="20.100000000000001" customHeight="1" x14ac:dyDescent="0.2">
      <c r="H3520" s="3" t="str">
        <f t="shared" si="54"/>
        <v/>
      </c>
    </row>
    <row r="3521" spans="8:8" ht="20.100000000000001" customHeight="1" x14ac:dyDescent="0.2">
      <c r="H3521" s="3" t="str">
        <f t="shared" si="54"/>
        <v/>
      </c>
    </row>
    <row r="3522" spans="8:8" ht="20.100000000000001" customHeight="1" x14ac:dyDescent="0.2">
      <c r="H3522" s="3" t="str">
        <f t="shared" si="54"/>
        <v/>
      </c>
    </row>
    <row r="3523" spans="8:8" ht="20.100000000000001" customHeight="1" x14ac:dyDescent="0.2">
      <c r="H3523" s="3" t="str">
        <f t="shared" si="54"/>
        <v/>
      </c>
    </row>
    <row r="3524" spans="8:8" ht="20.100000000000001" customHeight="1" x14ac:dyDescent="0.2">
      <c r="H3524" s="3" t="str">
        <f t="shared" ref="H3524:H3587" si="55">IF(E3524="","",IF(E3524="เด็กชาย","M",IF(E3524="นาย","M","W")))</f>
        <v/>
      </c>
    </row>
    <row r="3525" spans="8:8" ht="20.100000000000001" customHeight="1" x14ac:dyDescent="0.2">
      <c r="H3525" s="3" t="str">
        <f t="shared" si="55"/>
        <v/>
      </c>
    </row>
    <row r="3526" spans="8:8" ht="20.100000000000001" customHeight="1" x14ac:dyDescent="0.2">
      <c r="H3526" s="3" t="str">
        <f t="shared" si="55"/>
        <v/>
      </c>
    </row>
    <row r="3527" spans="8:8" ht="20.100000000000001" customHeight="1" x14ac:dyDescent="0.2">
      <c r="H3527" s="3" t="str">
        <f t="shared" si="55"/>
        <v/>
      </c>
    </row>
    <row r="3528" spans="8:8" ht="20.100000000000001" customHeight="1" x14ac:dyDescent="0.2">
      <c r="H3528" s="3" t="str">
        <f t="shared" si="55"/>
        <v/>
      </c>
    </row>
    <row r="3529" spans="8:8" ht="20.100000000000001" customHeight="1" x14ac:dyDescent="0.2">
      <c r="H3529" s="3" t="str">
        <f t="shared" si="55"/>
        <v/>
      </c>
    </row>
    <row r="3530" spans="8:8" ht="20.100000000000001" customHeight="1" x14ac:dyDescent="0.2">
      <c r="H3530" s="3" t="str">
        <f t="shared" si="55"/>
        <v/>
      </c>
    </row>
    <row r="3531" spans="8:8" ht="20.100000000000001" customHeight="1" x14ac:dyDescent="0.2">
      <c r="H3531" s="3" t="str">
        <f t="shared" si="55"/>
        <v/>
      </c>
    </row>
    <row r="3532" spans="8:8" ht="20.100000000000001" customHeight="1" x14ac:dyDescent="0.2">
      <c r="H3532" s="3" t="str">
        <f t="shared" si="55"/>
        <v/>
      </c>
    </row>
    <row r="3533" spans="8:8" ht="20.100000000000001" customHeight="1" x14ac:dyDescent="0.2">
      <c r="H3533" s="3" t="str">
        <f t="shared" si="55"/>
        <v/>
      </c>
    </row>
    <row r="3534" spans="8:8" ht="20.100000000000001" customHeight="1" x14ac:dyDescent="0.2">
      <c r="H3534" s="3" t="str">
        <f t="shared" si="55"/>
        <v/>
      </c>
    </row>
    <row r="3535" spans="8:8" ht="20.100000000000001" customHeight="1" x14ac:dyDescent="0.2">
      <c r="H3535" s="3" t="str">
        <f t="shared" si="55"/>
        <v/>
      </c>
    </row>
    <row r="3536" spans="8:8" ht="20.100000000000001" customHeight="1" x14ac:dyDescent="0.2">
      <c r="H3536" s="3" t="str">
        <f t="shared" si="55"/>
        <v/>
      </c>
    </row>
    <row r="3537" spans="8:8" ht="20.100000000000001" customHeight="1" x14ac:dyDescent="0.2">
      <c r="H3537" s="3" t="str">
        <f t="shared" si="55"/>
        <v/>
      </c>
    </row>
    <row r="3538" spans="8:8" ht="20.100000000000001" customHeight="1" x14ac:dyDescent="0.2">
      <c r="H3538" s="3" t="str">
        <f t="shared" si="55"/>
        <v/>
      </c>
    </row>
    <row r="3539" spans="8:8" ht="20.100000000000001" customHeight="1" x14ac:dyDescent="0.2">
      <c r="H3539" s="3" t="str">
        <f t="shared" si="55"/>
        <v/>
      </c>
    </row>
    <row r="3540" spans="8:8" ht="20.100000000000001" customHeight="1" x14ac:dyDescent="0.2">
      <c r="H3540" s="3" t="str">
        <f t="shared" si="55"/>
        <v/>
      </c>
    </row>
    <row r="3541" spans="8:8" ht="20.100000000000001" customHeight="1" x14ac:dyDescent="0.2">
      <c r="H3541" s="3" t="str">
        <f t="shared" si="55"/>
        <v/>
      </c>
    </row>
    <row r="3542" spans="8:8" ht="20.100000000000001" customHeight="1" x14ac:dyDescent="0.2">
      <c r="H3542" s="3" t="str">
        <f t="shared" si="55"/>
        <v/>
      </c>
    </row>
    <row r="3543" spans="8:8" ht="20.100000000000001" customHeight="1" x14ac:dyDescent="0.2">
      <c r="H3543" s="3" t="str">
        <f t="shared" si="55"/>
        <v/>
      </c>
    </row>
    <row r="3544" spans="8:8" ht="20.100000000000001" customHeight="1" x14ac:dyDescent="0.2">
      <c r="H3544" s="3" t="str">
        <f t="shared" si="55"/>
        <v/>
      </c>
    </row>
    <row r="3545" spans="8:8" ht="20.100000000000001" customHeight="1" x14ac:dyDescent="0.2">
      <c r="H3545" s="3" t="str">
        <f t="shared" si="55"/>
        <v/>
      </c>
    </row>
    <row r="3546" spans="8:8" ht="20.100000000000001" customHeight="1" x14ac:dyDescent="0.2">
      <c r="H3546" s="3" t="str">
        <f t="shared" si="55"/>
        <v/>
      </c>
    </row>
    <row r="3547" spans="8:8" ht="20.100000000000001" customHeight="1" x14ac:dyDescent="0.2">
      <c r="H3547" s="3" t="str">
        <f t="shared" si="55"/>
        <v/>
      </c>
    </row>
    <row r="3548" spans="8:8" ht="20.100000000000001" customHeight="1" x14ac:dyDescent="0.2">
      <c r="H3548" s="3" t="str">
        <f t="shared" si="55"/>
        <v/>
      </c>
    </row>
    <row r="3549" spans="8:8" ht="20.100000000000001" customHeight="1" x14ac:dyDescent="0.2">
      <c r="H3549" s="3" t="str">
        <f t="shared" si="55"/>
        <v/>
      </c>
    </row>
    <row r="3550" spans="8:8" ht="20.100000000000001" customHeight="1" x14ac:dyDescent="0.2">
      <c r="H3550" s="3" t="str">
        <f t="shared" si="55"/>
        <v/>
      </c>
    </row>
    <row r="3551" spans="8:8" ht="20.100000000000001" customHeight="1" x14ac:dyDescent="0.2">
      <c r="H3551" s="3" t="str">
        <f t="shared" si="55"/>
        <v/>
      </c>
    </row>
    <row r="3552" spans="8:8" ht="20.100000000000001" customHeight="1" x14ac:dyDescent="0.2">
      <c r="H3552" s="3" t="str">
        <f t="shared" si="55"/>
        <v/>
      </c>
    </row>
    <row r="3553" spans="8:8" ht="20.100000000000001" customHeight="1" x14ac:dyDescent="0.2">
      <c r="H3553" s="3" t="str">
        <f t="shared" si="55"/>
        <v/>
      </c>
    </row>
    <row r="3554" spans="8:8" ht="20.100000000000001" customHeight="1" x14ac:dyDescent="0.2">
      <c r="H3554" s="3" t="str">
        <f t="shared" si="55"/>
        <v/>
      </c>
    </row>
    <row r="3555" spans="8:8" ht="20.100000000000001" customHeight="1" x14ac:dyDescent="0.2">
      <c r="H3555" s="3" t="str">
        <f t="shared" si="55"/>
        <v/>
      </c>
    </row>
    <row r="3556" spans="8:8" ht="20.100000000000001" customHeight="1" x14ac:dyDescent="0.2">
      <c r="H3556" s="3" t="str">
        <f t="shared" si="55"/>
        <v/>
      </c>
    </row>
    <row r="3557" spans="8:8" ht="20.100000000000001" customHeight="1" x14ac:dyDescent="0.2">
      <c r="H3557" s="3" t="str">
        <f t="shared" si="55"/>
        <v/>
      </c>
    </row>
    <row r="3558" spans="8:8" ht="20.100000000000001" customHeight="1" x14ac:dyDescent="0.2">
      <c r="H3558" s="3" t="str">
        <f t="shared" si="55"/>
        <v/>
      </c>
    </row>
    <row r="3559" spans="8:8" ht="20.100000000000001" customHeight="1" x14ac:dyDescent="0.2">
      <c r="H3559" s="3" t="str">
        <f t="shared" si="55"/>
        <v/>
      </c>
    </row>
    <row r="3560" spans="8:8" ht="20.100000000000001" customHeight="1" x14ac:dyDescent="0.2">
      <c r="H3560" s="3" t="str">
        <f t="shared" si="55"/>
        <v/>
      </c>
    </row>
    <row r="3561" spans="8:8" ht="20.100000000000001" customHeight="1" x14ac:dyDescent="0.2">
      <c r="H3561" s="3" t="str">
        <f t="shared" si="55"/>
        <v/>
      </c>
    </row>
    <row r="3562" spans="8:8" ht="20.100000000000001" customHeight="1" x14ac:dyDescent="0.2">
      <c r="H3562" s="3" t="str">
        <f t="shared" si="55"/>
        <v/>
      </c>
    </row>
    <row r="3563" spans="8:8" ht="20.100000000000001" customHeight="1" x14ac:dyDescent="0.2">
      <c r="H3563" s="3" t="str">
        <f t="shared" si="55"/>
        <v/>
      </c>
    </row>
    <row r="3564" spans="8:8" ht="20.100000000000001" customHeight="1" x14ac:dyDescent="0.2">
      <c r="H3564" s="3" t="str">
        <f t="shared" si="55"/>
        <v/>
      </c>
    </row>
    <row r="3565" spans="8:8" ht="20.100000000000001" customHeight="1" x14ac:dyDescent="0.2">
      <c r="H3565" s="3" t="str">
        <f t="shared" si="55"/>
        <v/>
      </c>
    </row>
    <row r="3566" spans="8:8" ht="20.100000000000001" customHeight="1" x14ac:dyDescent="0.2">
      <c r="H3566" s="3" t="str">
        <f t="shared" si="55"/>
        <v/>
      </c>
    </row>
    <row r="3567" spans="8:8" ht="20.100000000000001" customHeight="1" x14ac:dyDescent="0.2">
      <c r="H3567" s="3" t="str">
        <f t="shared" si="55"/>
        <v/>
      </c>
    </row>
    <row r="3568" spans="8:8" ht="20.100000000000001" customHeight="1" x14ac:dyDescent="0.2">
      <c r="H3568" s="3" t="str">
        <f t="shared" si="55"/>
        <v/>
      </c>
    </row>
    <row r="3569" spans="8:8" ht="20.100000000000001" customHeight="1" x14ac:dyDescent="0.2">
      <c r="H3569" s="3" t="str">
        <f t="shared" si="55"/>
        <v/>
      </c>
    </row>
    <row r="3570" spans="8:8" ht="20.100000000000001" customHeight="1" x14ac:dyDescent="0.2">
      <c r="H3570" s="3" t="str">
        <f t="shared" si="55"/>
        <v/>
      </c>
    </row>
    <row r="3571" spans="8:8" ht="20.100000000000001" customHeight="1" x14ac:dyDescent="0.2">
      <c r="H3571" s="3" t="str">
        <f t="shared" si="55"/>
        <v/>
      </c>
    </row>
    <row r="3572" spans="8:8" ht="20.100000000000001" customHeight="1" x14ac:dyDescent="0.2">
      <c r="H3572" s="3" t="str">
        <f t="shared" si="55"/>
        <v/>
      </c>
    </row>
    <row r="3573" spans="8:8" ht="20.100000000000001" customHeight="1" x14ac:dyDescent="0.2">
      <c r="H3573" s="3" t="str">
        <f t="shared" si="55"/>
        <v/>
      </c>
    </row>
    <row r="3574" spans="8:8" ht="20.100000000000001" customHeight="1" x14ac:dyDescent="0.2">
      <c r="H3574" s="3" t="str">
        <f t="shared" si="55"/>
        <v/>
      </c>
    </row>
    <row r="3575" spans="8:8" ht="20.100000000000001" customHeight="1" x14ac:dyDescent="0.2">
      <c r="H3575" s="3" t="str">
        <f t="shared" si="55"/>
        <v/>
      </c>
    </row>
    <row r="3576" spans="8:8" ht="20.100000000000001" customHeight="1" x14ac:dyDescent="0.2">
      <c r="H3576" s="3" t="str">
        <f t="shared" si="55"/>
        <v/>
      </c>
    </row>
    <row r="3577" spans="8:8" ht="20.100000000000001" customHeight="1" x14ac:dyDescent="0.2">
      <c r="H3577" s="3" t="str">
        <f t="shared" si="55"/>
        <v/>
      </c>
    </row>
    <row r="3578" spans="8:8" ht="20.100000000000001" customHeight="1" x14ac:dyDescent="0.2">
      <c r="H3578" s="3" t="str">
        <f t="shared" si="55"/>
        <v/>
      </c>
    </row>
    <row r="3579" spans="8:8" ht="20.100000000000001" customHeight="1" x14ac:dyDescent="0.2">
      <c r="H3579" s="3" t="str">
        <f t="shared" si="55"/>
        <v/>
      </c>
    </row>
    <row r="3580" spans="8:8" ht="20.100000000000001" customHeight="1" x14ac:dyDescent="0.2">
      <c r="H3580" s="3" t="str">
        <f t="shared" si="55"/>
        <v/>
      </c>
    </row>
    <row r="3581" spans="8:8" ht="20.100000000000001" customHeight="1" x14ac:dyDescent="0.2">
      <c r="H3581" s="3" t="str">
        <f t="shared" si="55"/>
        <v/>
      </c>
    </row>
    <row r="3582" spans="8:8" ht="20.100000000000001" customHeight="1" x14ac:dyDescent="0.2">
      <c r="H3582" s="3" t="str">
        <f t="shared" si="55"/>
        <v/>
      </c>
    </row>
    <row r="3583" spans="8:8" ht="20.100000000000001" customHeight="1" x14ac:dyDescent="0.2">
      <c r="H3583" s="3" t="str">
        <f t="shared" si="55"/>
        <v/>
      </c>
    </row>
    <row r="3584" spans="8:8" ht="20.100000000000001" customHeight="1" x14ac:dyDescent="0.2">
      <c r="H3584" s="3" t="str">
        <f t="shared" si="55"/>
        <v/>
      </c>
    </row>
    <row r="3585" spans="8:8" ht="20.100000000000001" customHeight="1" x14ac:dyDescent="0.2">
      <c r="H3585" s="3" t="str">
        <f t="shared" si="55"/>
        <v/>
      </c>
    </row>
    <row r="3586" spans="8:8" ht="20.100000000000001" customHeight="1" x14ac:dyDescent="0.2">
      <c r="H3586" s="3" t="str">
        <f t="shared" si="55"/>
        <v/>
      </c>
    </row>
    <row r="3587" spans="8:8" ht="20.100000000000001" customHeight="1" x14ac:dyDescent="0.2">
      <c r="H3587" s="3" t="str">
        <f t="shared" si="55"/>
        <v/>
      </c>
    </row>
    <row r="3588" spans="8:8" ht="20.100000000000001" customHeight="1" x14ac:dyDescent="0.2">
      <c r="H3588" s="3" t="str">
        <f t="shared" ref="H3588:H3651" si="56">IF(E3588="","",IF(E3588="เด็กชาย","M",IF(E3588="นาย","M","W")))</f>
        <v/>
      </c>
    </row>
    <row r="3589" spans="8:8" ht="20.100000000000001" customHeight="1" x14ac:dyDescent="0.2">
      <c r="H3589" s="3" t="str">
        <f t="shared" si="56"/>
        <v/>
      </c>
    </row>
    <row r="3590" spans="8:8" ht="20.100000000000001" customHeight="1" x14ac:dyDescent="0.2">
      <c r="H3590" s="3" t="str">
        <f t="shared" si="56"/>
        <v/>
      </c>
    </row>
    <row r="3591" spans="8:8" ht="20.100000000000001" customHeight="1" x14ac:dyDescent="0.2">
      <c r="H3591" s="3" t="str">
        <f t="shared" si="56"/>
        <v/>
      </c>
    </row>
    <row r="3592" spans="8:8" ht="20.100000000000001" customHeight="1" x14ac:dyDescent="0.2">
      <c r="H3592" s="3" t="str">
        <f t="shared" si="56"/>
        <v/>
      </c>
    </row>
    <row r="3593" spans="8:8" ht="20.100000000000001" customHeight="1" x14ac:dyDescent="0.2">
      <c r="H3593" s="3" t="str">
        <f t="shared" si="56"/>
        <v/>
      </c>
    </row>
    <row r="3594" spans="8:8" ht="20.100000000000001" customHeight="1" x14ac:dyDescent="0.2">
      <c r="H3594" s="3" t="str">
        <f t="shared" si="56"/>
        <v/>
      </c>
    </row>
    <row r="3595" spans="8:8" ht="20.100000000000001" customHeight="1" x14ac:dyDescent="0.2">
      <c r="H3595" s="3" t="str">
        <f t="shared" si="56"/>
        <v/>
      </c>
    </row>
    <row r="3596" spans="8:8" ht="20.100000000000001" customHeight="1" x14ac:dyDescent="0.2">
      <c r="H3596" s="3" t="str">
        <f t="shared" si="56"/>
        <v/>
      </c>
    </row>
    <row r="3597" spans="8:8" ht="20.100000000000001" customHeight="1" x14ac:dyDescent="0.2">
      <c r="H3597" s="3" t="str">
        <f t="shared" si="56"/>
        <v/>
      </c>
    </row>
    <row r="3598" spans="8:8" ht="20.100000000000001" customHeight="1" x14ac:dyDescent="0.2">
      <c r="H3598" s="3" t="str">
        <f t="shared" si="56"/>
        <v/>
      </c>
    </row>
    <row r="3599" spans="8:8" ht="20.100000000000001" customHeight="1" x14ac:dyDescent="0.2">
      <c r="H3599" s="3" t="str">
        <f t="shared" si="56"/>
        <v/>
      </c>
    </row>
    <row r="3600" spans="8:8" ht="20.100000000000001" customHeight="1" x14ac:dyDescent="0.2">
      <c r="H3600" s="3" t="str">
        <f t="shared" si="56"/>
        <v/>
      </c>
    </row>
    <row r="3601" spans="8:8" ht="20.100000000000001" customHeight="1" x14ac:dyDescent="0.2">
      <c r="H3601" s="3" t="str">
        <f t="shared" si="56"/>
        <v/>
      </c>
    </row>
    <row r="3602" spans="8:8" ht="20.100000000000001" customHeight="1" x14ac:dyDescent="0.2">
      <c r="H3602" s="3" t="str">
        <f t="shared" si="56"/>
        <v/>
      </c>
    </row>
    <row r="3603" spans="8:8" ht="20.100000000000001" customHeight="1" x14ac:dyDescent="0.2">
      <c r="H3603" s="3" t="str">
        <f t="shared" si="56"/>
        <v/>
      </c>
    </row>
    <row r="3604" spans="8:8" ht="20.100000000000001" customHeight="1" x14ac:dyDescent="0.2">
      <c r="H3604" s="3" t="str">
        <f t="shared" si="56"/>
        <v/>
      </c>
    </row>
    <row r="3605" spans="8:8" ht="20.100000000000001" customHeight="1" x14ac:dyDescent="0.2">
      <c r="H3605" s="3" t="str">
        <f t="shared" si="56"/>
        <v/>
      </c>
    </row>
    <row r="3606" spans="8:8" ht="20.100000000000001" customHeight="1" x14ac:dyDescent="0.2">
      <c r="H3606" s="3" t="str">
        <f t="shared" si="56"/>
        <v/>
      </c>
    </row>
    <row r="3607" spans="8:8" ht="20.100000000000001" customHeight="1" x14ac:dyDescent="0.2">
      <c r="H3607" s="3" t="str">
        <f t="shared" si="56"/>
        <v/>
      </c>
    </row>
    <row r="3608" spans="8:8" ht="20.100000000000001" customHeight="1" x14ac:dyDescent="0.2">
      <c r="H3608" s="3" t="str">
        <f t="shared" si="56"/>
        <v/>
      </c>
    </row>
    <row r="3609" spans="8:8" ht="20.100000000000001" customHeight="1" x14ac:dyDescent="0.2">
      <c r="H3609" s="3" t="str">
        <f t="shared" si="56"/>
        <v/>
      </c>
    </row>
    <row r="3610" spans="8:8" ht="20.100000000000001" customHeight="1" x14ac:dyDescent="0.2">
      <c r="H3610" s="3" t="str">
        <f t="shared" si="56"/>
        <v/>
      </c>
    </row>
    <row r="3611" spans="8:8" ht="20.100000000000001" customHeight="1" x14ac:dyDescent="0.2">
      <c r="H3611" s="3" t="str">
        <f t="shared" si="56"/>
        <v/>
      </c>
    </row>
    <row r="3612" spans="8:8" ht="20.100000000000001" customHeight="1" x14ac:dyDescent="0.2">
      <c r="H3612" s="3" t="str">
        <f t="shared" si="56"/>
        <v/>
      </c>
    </row>
    <row r="3613" spans="8:8" ht="20.100000000000001" customHeight="1" x14ac:dyDescent="0.2">
      <c r="H3613" s="3" t="str">
        <f t="shared" si="56"/>
        <v/>
      </c>
    </row>
    <row r="3614" spans="8:8" ht="20.100000000000001" customHeight="1" x14ac:dyDescent="0.2">
      <c r="H3614" s="3" t="str">
        <f t="shared" si="56"/>
        <v/>
      </c>
    </row>
    <row r="3615" spans="8:8" ht="20.100000000000001" customHeight="1" x14ac:dyDescent="0.2">
      <c r="H3615" s="3" t="str">
        <f t="shared" si="56"/>
        <v/>
      </c>
    </row>
    <row r="3616" spans="8:8" ht="20.100000000000001" customHeight="1" x14ac:dyDescent="0.2">
      <c r="H3616" s="3" t="str">
        <f t="shared" si="56"/>
        <v/>
      </c>
    </row>
    <row r="3617" spans="8:8" ht="20.100000000000001" customHeight="1" x14ac:dyDescent="0.2">
      <c r="H3617" s="3" t="str">
        <f t="shared" si="56"/>
        <v/>
      </c>
    </row>
    <row r="3618" spans="8:8" ht="20.100000000000001" customHeight="1" x14ac:dyDescent="0.2">
      <c r="H3618" s="3" t="str">
        <f t="shared" si="56"/>
        <v/>
      </c>
    </row>
    <row r="3619" spans="8:8" ht="20.100000000000001" customHeight="1" x14ac:dyDescent="0.2">
      <c r="H3619" s="3" t="str">
        <f t="shared" si="56"/>
        <v/>
      </c>
    </row>
    <row r="3620" spans="8:8" ht="20.100000000000001" customHeight="1" x14ac:dyDescent="0.2">
      <c r="H3620" s="3" t="str">
        <f t="shared" si="56"/>
        <v/>
      </c>
    </row>
    <row r="3621" spans="8:8" ht="20.100000000000001" customHeight="1" x14ac:dyDescent="0.2">
      <c r="H3621" s="3" t="str">
        <f t="shared" si="56"/>
        <v/>
      </c>
    </row>
    <row r="3622" spans="8:8" ht="20.100000000000001" customHeight="1" x14ac:dyDescent="0.2">
      <c r="H3622" s="3" t="str">
        <f t="shared" si="56"/>
        <v/>
      </c>
    </row>
    <row r="3623" spans="8:8" ht="20.100000000000001" customHeight="1" x14ac:dyDescent="0.2">
      <c r="H3623" s="3" t="str">
        <f t="shared" si="56"/>
        <v/>
      </c>
    </row>
    <row r="3624" spans="8:8" ht="20.100000000000001" customHeight="1" x14ac:dyDescent="0.2">
      <c r="H3624" s="3" t="str">
        <f t="shared" si="56"/>
        <v/>
      </c>
    </row>
    <row r="3625" spans="8:8" ht="20.100000000000001" customHeight="1" x14ac:dyDescent="0.2">
      <c r="H3625" s="3" t="str">
        <f t="shared" si="56"/>
        <v/>
      </c>
    </row>
    <row r="3626" spans="8:8" ht="20.100000000000001" customHeight="1" x14ac:dyDescent="0.2">
      <c r="H3626" s="3" t="str">
        <f t="shared" si="56"/>
        <v/>
      </c>
    </row>
    <row r="3627" spans="8:8" ht="20.100000000000001" customHeight="1" x14ac:dyDescent="0.2">
      <c r="H3627" s="3" t="str">
        <f t="shared" si="56"/>
        <v/>
      </c>
    </row>
    <row r="3628" spans="8:8" ht="20.100000000000001" customHeight="1" x14ac:dyDescent="0.2">
      <c r="H3628" s="3" t="str">
        <f t="shared" si="56"/>
        <v/>
      </c>
    </row>
    <row r="3629" spans="8:8" ht="20.100000000000001" customHeight="1" x14ac:dyDescent="0.2">
      <c r="H3629" s="3" t="str">
        <f t="shared" si="56"/>
        <v/>
      </c>
    </row>
    <row r="3630" spans="8:8" ht="20.100000000000001" customHeight="1" x14ac:dyDescent="0.2">
      <c r="H3630" s="3" t="str">
        <f t="shared" si="56"/>
        <v/>
      </c>
    </row>
    <row r="3631" spans="8:8" ht="20.100000000000001" customHeight="1" x14ac:dyDescent="0.2">
      <c r="H3631" s="3" t="str">
        <f t="shared" si="56"/>
        <v/>
      </c>
    </row>
    <row r="3632" spans="8:8" ht="20.100000000000001" customHeight="1" x14ac:dyDescent="0.2">
      <c r="H3632" s="3" t="str">
        <f t="shared" si="56"/>
        <v/>
      </c>
    </row>
    <row r="3633" spans="8:8" ht="20.100000000000001" customHeight="1" x14ac:dyDescent="0.2">
      <c r="H3633" s="3" t="str">
        <f t="shared" si="56"/>
        <v/>
      </c>
    </row>
    <row r="3634" spans="8:8" ht="20.100000000000001" customHeight="1" x14ac:dyDescent="0.2">
      <c r="H3634" s="3" t="str">
        <f t="shared" si="56"/>
        <v/>
      </c>
    </row>
    <row r="3635" spans="8:8" ht="20.100000000000001" customHeight="1" x14ac:dyDescent="0.2">
      <c r="H3635" s="3" t="str">
        <f t="shared" si="56"/>
        <v/>
      </c>
    </row>
    <row r="3636" spans="8:8" ht="20.100000000000001" customHeight="1" x14ac:dyDescent="0.2">
      <c r="H3636" s="3" t="str">
        <f t="shared" si="56"/>
        <v/>
      </c>
    </row>
    <row r="3637" spans="8:8" ht="20.100000000000001" customHeight="1" x14ac:dyDescent="0.2">
      <c r="H3637" s="3" t="str">
        <f t="shared" si="56"/>
        <v/>
      </c>
    </row>
    <row r="3638" spans="8:8" ht="20.100000000000001" customHeight="1" x14ac:dyDescent="0.2">
      <c r="H3638" s="3" t="str">
        <f t="shared" si="56"/>
        <v/>
      </c>
    </row>
    <row r="3639" spans="8:8" ht="20.100000000000001" customHeight="1" x14ac:dyDescent="0.2">
      <c r="H3639" s="3" t="str">
        <f t="shared" si="56"/>
        <v/>
      </c>
    </row>
    <row r="3640" spans="8:8" ht="20.100000000000001" customHeight="1" x14ac:dyDescent="0.2">
      <c r="H3640" s="3" t="str">
        <f t="shared" si="56"/>
        <v/>
      </c>
    </row>
    <row r="3641" spans="8:8" ht="20.100000000000001" customHeight="1" x14ac:dyDescent="0.2">
      <c r="H3641" s="3" t="str">
        <f t="shared" si="56"/>
        <v/>
      </c>
    </row>
    <row r="3642" spans="8:8" ht="20.100000000000001" customHeight="1" x14ac:dyDescent="0.2">
      <c r="H3642" s="3" t="str">
        <f t="shared" si="56"/>
        <v/>
      </c>
    </row>
    <row r="3643" spans="8:8" ht="20.100000000000001" customHeight="1" x14ac:dyDescent="0.2">
      <c r="H3643" s="3" t="str">
        <f t="shared" si="56"/>
        <v/>
      </c>
    </row>
    <row r="3644" spans="8:8" ht="20.100000000000001" customHeight="1" x14ac:dyDescent="0.2">
      <c r="H3644" s="3" t="str">
        <f t="shared" si="56"/>
        <v/>
      </c>
    </row>
    <row r="3645" spans="8:8" ht="20.100000000000001" customHeight="1" x14ac:dyDescent="0.2">
      <c r="H3645" s="3" t="str">
        <f t="shared" si="56"/>
        <v/>
      </c>
    </row>
    <row r="3646" spans="8:8" ht="20.100000000000001" customHeight="1" x14ac:dyDescent="0.2">
      <c r="H3646" s="3" t="str">
        <f t="shared" si="56"/>
        <v/>
      </c>
    </row>
    <row r="3647" spans="8:8" ht="20.100000000000001" customHeight="1" x14ac:dyDescent="0.2">
      <c r="H3647" s="3" t="str">
        <f t="shared" si="56"/>
        <v/>
      </c>
    </row>
    <row r="3648" spans="8:8" ht="20.100000000000001" customHeight="1" x14ac:dyDescent="0.2">
      <c r="H3648" s="3" t="str">
        <f t="shared" si="56"/>
        <v/>
      </c>
    </row>
    <row r="3649" spans="8:8" ht="20.100000000000001" customHeight="1" x14ac:dyDescent="0.2">
      <c r="H3649" s="3" t="str">
        <f t="shared" si="56"/>
        <v/>
      </c>
    </row>
    <row r="3650" spans="8:8" ht="20.100000000000001" customHeight="1" x14ac:dyDescent="0.2">
      <c r="H3650" s="3" t="str">
        <f t="shared" si="56"/>
        <v/>
      </c>
    </row>
    <row r="3651" spans="8:8" ht="20.100000000000001" customHeight="1" x14ac:dyDescent="0.2">
      <c r="H3651" s="3" t="str">
        <f t="shared" si="56"/>
        <v/>
      </c>
    </row>
    <row r="3652" spans="8:8" ht="20.100000000000001" customHeight="1" x14ac:dyDescent="0.2">
      <c r="H3652" s="3" t="str">
        <f t="shared" ref="H3652:H3715" si="57">IF(E3652="","",IF(E3652="เด็กชาย","M",IF(E3652="นาย","M","W")))</f>
        <v/>
      </c>
    </row>
    <row r="3653" spans="8:8" ht="20.100000000000001" customHeight="1" x14ac:dyDescent="0.2">
      <c r="H3653" s="3" t="str">
        <f t="shared" si="57"/>
        <v/>
      </c>
    </row>
    <row r="3654" spans="8:8" ht="20.100000000000001" customHeight="1" x14ac:dyDescent="0.2">
      <c r="H3654" s="3" t="str">
        <f t="shared" si="57"/>
        <v/>
      </c>
    </row>
    <row r="3655" spans="8:8" ht="20.100000000000001" customHeight="1" x14ac:dyDescent="0.2">
      <c r="H3655" s="3" t="str">
        <f t="shared" si="57"/>
        <v/>
      </c>
    </row>
    <row r="3656" spans="8:8" ht="20.100000000000001" customHeight="1" x14ac:dyDescent="0.2">
      <c r="H3656" s="3" t="str">
        <f t="shared" si="57"/>
        <v/>
      </c>
    </row>
    <row r="3657" spans="8:8" ht="20.100000000000001" customHeight="1" x14ac:dyDescent="0.2">
      <c r="H3657" s="3" t="str">
        <f t="shared" si="57"/>
        <v/>
      </c>
    </row>
    <row r="3658" spans="8:8" ht="20.100000000000001" customHeight="1" x14ac:dyDescent="0.2">
      <c r="H3658" s="3" t="str">
        <f t="shared" si="57"/>
        <v/>
      </c>
    </row>
    <row r="3659" spans="8:8" ht="20.100000000000001" customHeight="1" x14ac:dyDescent="0.2">
      <c r="H3659" s="3" t="str">
        <f t="shared" si="57"/>
        <v/>
      </c>
    </row>
    <row r="3660" spans="8:8" ht="20.100000000000001" customHeight="1" x14ac:dyDescent="0.2">
      <c r="H3660" s="3" t="str">
        <f t="shared" si="57"/>
        <v/>
      </c>
    </row>
    <row r="3661" spans="8:8" ht="20.100000000000001" customHeight="1" x14ac:dyDescent="0.2">
      <c r="H3661" s="3" t="str">
        <f t="shared" si="57"/>
        <v/>
      </c>
    </row>
    <row r="3662" spans="8:8" ht="20.100000000000001" customHeight="1" x14ac:dyDescent="0.2">
      <c r="H3662" s="3" t="str">
        <f t="shared" si="57"/>
        <v/>
      </c>
    </row>
    <row r="3663" spans="8:8" ht="20.100000000000001" customHeight="1" x14ac:dyDescent="0.2">
      <c r="H3663" s="3" t="str">
        <f t="shared" si="57"/>
        <v/>
      </c>
    </row>
    <row r="3664" spans="8:8" ht="20.100000000000001" customHeight="1" x14ac:dyDescent="0.2">
      <c r="H3664" s="3" t="str">
        <f t="shared" si="57"/>
        <v/>
      </c>
    </row>
    <row r="3665" spans="8:8" ht="20.100000000000001" customHeight="1" x14ac:dyDescent="0.2">
      <c r="H3665" s="3" t="str">
        <f t="shared" si="57"/>
        <v/>
      </c>
    </row>
    <row r="3666" spans="8:8" ht="20.100000000000001" customHeight="1" x14ac:dyDescent="0.2">
      <c r="H3666" s="3" t="str">
        <f t="shared" si="57"/>
        <v/>
      </c>
    </row>
    <row r="3667" spans="8:8" ht="20.100000000000001" customHeight="1" x14ac:dyDescent="0.2">
      <c r="H3667" s="3" t="str">
        <f t="shared" si="57"/>
        <v/>
      </c>
    </row>
    <row r="3668" spans="8:8" ht="20.100000000000001" customHeight="1" x14ac:dyDescent="0.2">
      <c r="H3668" s="3" t="str">
        <f t="shared" si="57"/>
        <v/>
      </c>
    </row>
    <row r="3669" spans="8:8" ht="20.100000000000001" customHeight="1" x14ac:dyDescent="0.2">
      <c r="H3669" s="3" t="str">
        <f t="shared" si="57"/>
        <v/>
      </c>
    </row>
    <row r="3670" spans="8:8" ht="20.100000000000001" customHeight="1" x14ac:dyDescent="0.2">
      <c r="H3670" s="3" t="str">
        <f t="shared" si="57"/>
        <v/>
      </c>
    </row>
    <row r="3671" spans="8:8" ht="20.100000000000001" customHeight="1" x14ac:dyDescent="0.2">
      <c r="H3671" s="3" t="str">
        <f t="shared" si="57"/>
        <v/>
      </c>
    </row>
    <row r="3672" spans="8:8" ht="20.100000000000001" customHeight="1" x14ac:dyDescent="0.2">
      <c r="H3672" s="3" t="str">
        <f t="shared" si="57"/>
        <v/>
      </c>
    </row>
    <row r="3673" spans="8:8" ht="20.100000000000001" customHeight="1" x14ac:dyDescent="0.2">
      <c r="H3673" s="3" t="str">
        <f t="shared" si="57"/>
        <v/>
      </c>
    </row>
    <row r="3674" spans="8:8" ht="20.100000000000001" customHeight="1" x14ac:dyDescent="0.2">
      <c r="H3674" s="3" t="str">
        <f t="shared" si="57"/>
        <v/>
      </c>
    </row>
    <row r="3675" spans="8:8" ht="20.100000000000001" customHeight="1" x14ac:dyDescent="0.2">
      <c r="H3675" s="3" t="str">
        <f t="shared" si="57"/>
        <v/>
      </c>
    </row>
    <row r="3676" spans="8:8" ht="20.100000000000001" customHeight="1" x14ac:dyDescent="0.2">
      <c r="H3676" s="3" t="str">
        <f t="shared" si="57"/>
        <v/>
      </c>
    </row>
    <row r="3677" spans="8:8" ht="20.100000000000001" customHeight="1" x14ac:dyDescent="0.2">
      <c r="H3677" s="3" t="str">
        <f t="shared" si="57"/>
        <v/>
      </c>
    </row>
    <row r="3678" spans="8:8" ht="20.100000000000001" customHeight="1" x14ac:dyDescent="0.2">
      <c r="H3678" s="3" t="str">
        <f t="shared" si="57"/>
        <v/>
      </c>
    </row>
    <row r="3679" spans="8:8" ht="20.100000000000001" customHeight="1" x14ac:dyDescent="0.2">
      <c r="H3679" s="3" t="str">
        <f t="shared" si="57"/>
        <v/>
      </c>
    </row>
    <row r="3680" spans="8:8" ht="20.100000000000001" customHeight="1" x14ac:dyDescent="0.2">
      <c r="H3680" s="3" t="str">
        <f t="shared" si="57"/>
        <v/>
      </c>
    </row>
    <row r="3681" spans="8:8" ht="20.100000000000001" customHeight="1" x14ac:dyDescent="0.2">
      <c r="H3681" s="3" t="str">
        <f t="shared" si="57"/>
        <v/>
      </c>
    </row>
    <row r="3682" spans="8:8" ht="20.100000000000001" customHeight="1" x14ac:dyDescent="0.2">
      <c r="H3682" s="3" t="str">
        <f t="shared" si="57"/>
        <v/>
      </c>
    </row>
    <row r="3683" spans="8:8" ht="20.100000000000001" customHeight="1" x14ac:dyDescent="0.2">
      <c r="H3683" s="3" t="str">
        <f t="shared" si="57"/>
        <v/>
      </c>
    </row>
    <row r="3684" spans="8:8" ht="20.100000000000001" customHeight="1" x14ac:dyDescent="0.2">
      <c r="H3684" s="3" t="str">
        <f t="shared" si="57"/>
        <v/>
      </c>
    </row>
    <row r="3685" spans="8:8" ht="20.100000000000001" customHeight="1" x14ac:dyDescent="0.2">
      <c r="H3685" s="3" t="str">
        <f t="shared" si="57"/>
        <v/>
      </c>
    </row>
    <row r="3686" spans="8:8" ht="20.100000000000001" customHeight="1" x14ac:dyDescent="0.2">
      <c r="H3686" s="3" t="str">
        <f t="shared" si="57"/>
        <v/>
      </c>
    </row>
    <row r="3687" spans="8:8" ht="20.100000000000001" customHeight="1" x14ac:dyDescent="0.2">
      <c r="H3687" s="3" t="str">
        <f t="shared" si="57"/>
        <v/>
      </c>
    </row>
    <row r="3688" spans="8:8" ht="20.100000000000001" customHeight="1" x14ac:dyDescent="0.2">
      <c r="H3688" s="3" t="str">
        <f t="shared" si="57"/>
        <v/>
      </c>
    </row>
    <row r="3689" spans="8:8" ht="20.100000000000001" customHeight="1" x14ac:dyDescent="0.2">
      <c r="H3689" s="3" t="str">
        <f t="shared" si="57"/>
        <v/>
      </c>
    </row>
    <row r="3690" spans="8:8" ht="20.100000000000001" customHeight="1" x14ac:dyDescent="0.2">
      <c r="H3690" s="3" t="str">
        <f t="shared" si="57"/>
        <v/>
      </c>
    </row>
    <row r="3691" spans="8:8" ht="20.100000000000001" customHeight="1" x14ac:dyDescent="0.2">
      <c r="H3691" s="3" t="str">
        <f t="shared" si="57"/>
        <v/>
      </c>
    </row>
    <row r="3692" spans="8:8" ht="20.100000000000001" customHeight="1" x14ac:dyDescent="0.2">
      <c r="H3692" s="3" t="str">
        <f t="shared" si="57"/>
        <v/>
      </c>
    </row>
    <row r="3693" spans="8:8" ht="20.100000000000001" customHeight="1" x14ac:dyDescent="0.2">
      <c r="H3693" s="3" t="str">
        <f t="shared" si="57"/>
        <v/>
      </c>
    </row>
    <row r="3694" spans="8:8" ht="20.100000000000001" customHeight="1" x14ac:dyDescent="0.2">
      <c r="H3694" s="3" t="str">
        <f t="shared" si="57"/>
        <v/>
      </c>
    </row>
    <row r="3695" spans="8:8" ht="20.100000000000001" customHeight="1" x14ac:dyDescent="0.2">
      <c r="H3695" s="3" t="str">
        <f t="shared" si="57"/>
        <v/>
      </c>
    </row>
    <row r="3696" spans="8:8" ht="20.100000000000001" customHeight="1" x14ac:dyDescent="0.2">
      <c r="H3696" s="3" t="str">
        <f t="shared" si="57"/>
        <v/>
      </c>
    </row>
    <row r="3697" spans="8:8" ht="20.100000000000001" customHeight="1" x14ac:dyDescent="0.2">
      <c r="H3697" s="3" t="str">
        <f t="shared" si="57"/>
        <v/>
      </c>
    </row>
    <row r="3698" spans="8:8" ht="20.100000000000001" customHeight="1" x14ac:dyDescent="0.2">
      <c r="H3698" s="3" t="str">
        <f t="shared" si="57"/>
        <v/>
      </c>
    </row>
    <row r="3699" spans="8:8" ht="20.100000000000001" customHeight="1" x14ac:dyDescent="0.2">
      <c r="H3699" s="3" t="str">
        <f t="shared" si="57"/>
        <v/>
      </c>
    </row>
    <row r="3700" spans="8:8" ht="20.100000000000001" customHeight="1" x14ac:dyDescent="0.2">
      <c r="H3700" s="3" t="str">
        <f t="shared" si="57"/>
        <v/>
      </c>
    </row>
    <row r="3701" spans="8:8" ht="20.100000000000001" customHeight="1" x14ac:dyDescent="0.2">
      <c r="H3701" s="3" t="str">
        <f t="shared" si="57"/>
        <v/>
      </c>
    </row>
    <row r="3702" spans="8:8" ht="20.100000000000001" customHeight="1" x14ac:dyDescent="0.2">
      <c r="H3702" s="3" t="str">
        <f t="shared" si="57"/>
        <v/>
      </c>
    </row>
    <row r="3703" spans="8:8" ht="20.100000000000001" customHeight="1" x14ac:dyDescent="0.2">
      <c r="H3703" s="3" t="str">
        <f t="shared" si="57"/>
        <v/>
      </c>
    </row>
    <row r="3704" spans="8:8" ht="20.100000000000001" customHeight="1" x14ac:dyDescent="0.2">
      <c r="H3704" s="3" t="str">
        <f t="shared" si="57"/>
        <v/>
      </c>
    </row>
    <row r="3705" spans="8:8" ht="20.100000000000001" customHeight="1" x14ac:dyDescent="0.2">
      <c r="H3705" s="3" t="str">
        <f t="shared" si="57"/>
        <v/>
      </c>
    </row>
    <row r="3706" spans="8:8" ht="20.100000000000001" customHeight="1" x14ac:dyDescent="0.2">
      <c r="H3706" s="3" t="str">
        <f t="shared" si="57"/>
        <v/>
      </c>
    </row>
    <row r="3707" spans="8:8" ht="20.100000000000001" customHeight="1" x14ac:dyDescent="0.2">
      <c r="H3707" s="3" t="str">
        <f t="shared" si="57"/>
        <v/>
      </c>
    </row>
    <row r="3708" spans="8:8" ht="20.100000000000001" customHeight="1" x14ac:dyDescent="0.2">
      <c r="H3708" s="3" t="str">
        <f t="shared" si="57"/>
        <v/>
      </c>
    </row>
    <row r="3709" spans="8:8" ht="20.100000000000001" customHeight="1" x14ac:dyDescent="0.2">
      <c r="H3709" s="3" t="str">
        <f t="shared" si="57"/>
        <v/>
      </c>
    </row>
    <row r="3710" spans="8:8" ht="20.100000000000001" customHeight="1" x14ac:dyDescent="0.2">
      <c r="H3710" s="3" t="str">
        <f t="shared" si="57"/>
        <v/>
      </c>
    </row>
    <row r="3711" spans="8:8" ht="20.100000000000001" customHeight="1" x14ac:dyDescent="0.2">
      <c r="H3711" s="3" t="str">
        <f t="shared" si="57"/>
        <v/>
      </c>
    </row>
    <row r="3712" spans="8:8" ht="20.100000000000001" customHeight="1" x14ac:dyDescent="0.2">
      <c r="H3712" s="3" t="str">
        <f t="shared" si="57"/>
        <v/>
      </c>
    </row>
    <row r="3713" spans="8:8" ht="20.100000000000001" customHeight="1" x14ac:dyDescent="0.2">
      <c r="H3713" s="3" t="str">
        <f t="shared" si="57"/>
        <v/>
      </c>
    </row>
    <row r="3714" spans="8:8" ht="20.100000000000001" customHeight="1" x14ac:dyDescent="0.2">
      <c r="H3714" s="3" t="str">
        <f t="shared" si="57"/>
        <v/>
      </c>
    </row>
    <row r="3715" spans="8:8" ht="20.100000000000001" customHeight="1" x14ac:dyDescent="0.2">
      <c r="H3715" s="3" t="str">
        <f t="shared" si="57"/>
        <v/>
      </c>
    </row>
    <row r="3716" spans="8:8" ht="20.100000000000001" customHeight="1" x14ac:dyDescent="0.2">
      <c r="H3716" s="3" t="str">
        <f t="shared" ref="H3716:H3763" si="58">IF(E3716="","",IF(E3716="เด็กชาย","M",IF(E3716="นาย","M","W")))</f>
        <v/>
      </c>
    </row>
    <row r="3717" spans="8:8" ht="20.100000000000001" customHeight="1" x14ac:dyDescent="0.2">
      <c r="H3717" s="3" t="str">
        <f t="shared" si="58"/>
        <v/>
      </c>
    </row>
    <row r="3718" spans="8:8" ht="20.100000000000001" customHeight="1" x14ac:dyDescent="0.2">
      <c r="H3718" s="3" t="str">
        <f t="shared" si="58"/>
        <v/>
      </c>
    </row>
    <row r="3719" spans="8:8" ht="20.100000000000001" customHeight="1" x14ac:dyDescent="0.2">
      <c r="H3719" s="3" t="str">
        <f t="shared" si="58"/>
        <v/>
      </c>
    </row>
    <row r="3720" spans="8:8" ht="20.100000000000001" customHeight="1" x14ac:dyDescent="0.2">
      <c r="H3720" s="3" t="str">
        <f t="shared" si="58"/>
        <v/>
      </c>
    </row>
    <row r="3721" spans="8:8" ht="20.100000000000001" customHeight="1" x14ac:dyDescent="0.2">
      <c r="H3721" s="3" t="str">
        <f t="shared" si="58"/>
        <v/>
      </c>
    </row>
    <row r="3722" spans="8:8" ht="20.100000000000001" customHeight="1" x14ac:dyDescent="0.2">
      <c r="H3722" s="3" t="str">
        <f t="shared" si="58"/>
        <v/>
      </c>
    </row>
    <row r="3723" spans="8:8" ht="20.100000000000001" customHeight="1" x14ac:dyDescent="0.2">
      <c r="H3723" s="3" t="str">
        <f t="shared" si="58"/>
        <v/>
      </c>
    </row>
    <row r="3724" spans="8:8" ht="20.100000000000001" customHeight="1" x14ac:dyDescent="0.2">
      <c r="H3724" s="3" t="str">
        <f t="shared" si="58"/>
        <v/>
      </c>
    </row>
    <row r="3725" spans="8:8" ht="20.100000000000001" customHeight="1" x14ac:dyDescent="0.2">
      <c r="H3725" s="3" t="str">
        <f t="shared" si="58"/>
        <v/>
      </c>
    </row>
    <row r="3726" spans="8:8" ht="20.100000000000001" customHeight="1" x14ac:dyDescent="0.2">
      <c r="H3726" s="3" t="str">
        <f t="shared" si="58"/>
        <v/>
      </c>
    </row>
    <row r="3727" spans="8:8" ht="20.100000000000001" customHeight="1" x14ac:dyDescent="0.2">
      <c r="H3727" s="3" t="str">
        <f t="shared" si="58"/>
        <v/>
      </c>
    </row>
    <row r="3728" spans="8:8" ht="20.100000000000001" customHeight="1" x14ac:dyDescent="0.2">
      <c r="H3728" s="3" t="str">
        <f t="shared" si="58"/>
        <v/>
      </c>
    </row>
    <row r="3729" spans="8:8" ht="20.100000000000001" customHeight="1" x14ac:dyDescent="0.2">
      <c r="H3729" s="3" t="str">
        <f t="shared" si="58"/>
        <v/>
      </c>
    </row>
    <row r="3730" spans="8:8" ht="20.100000000000001" customHeight="1" x14ac:dyDescent="0.2">
      <c r="H3730" s="3" t="str">
        <f t="shared" si="58"/>
        <v/>
      </c>
    </row>
    <row r="3731" spans="8:8" ht="20.100000000000001" customHeight="1" x14ac:dyDescent="0.2">
      <c r="H3731" s="3" t="str">
        <f t="shared" si="58"/>
        <v/>
      </c>
    </row>
    <row r="3732" spans="8:8" ht="20.100000000000001" customHeight="1" x14ac:dyDescent="0.2">
      <c r="H3732" s="3" t="str">
        <f t="shared" si="58"/>
        <v/>
      </c>
    </row>
    <row r="3733" spans="8:8" ht="20.100000000000001" customHeight="1" x14ac:dyDescent="0.2">
      <c r="H3733" s="3" t="str">
        <f t="shared" si="58"/>
        <v/>
      </c>
    </row>
    <row r="3734" spans="8:8" ht="20.100000000000001" customHeight="1" x14ac:dyDescent="0.2">
      <c r="H3734" s="3" t="str">
        <f t="shared" si="58"/>
        <v/>
      </c>
    </row>
    <row r="3735" spans="8:8" ht="20.100000000000001" customHeight="1" x14ac:dyDescent="0.2">
      <c r="H3735" s="3" t="str">
        <f t="shared" si="58"/>
        <v/>
      </c>
    </row>
    <row r="3736" spans="8:8" ht="20.100000000000001" customHeight="1" x14ac:dyDescent="0.2">
      <c r="H3736" s="3" t="str">
        <f t="shared" si="58"/>
        <v/>
      </c>
    </row>
    <row r="3737" spans="8:8" ht="20.100000000000001" customHeight="1" x14ac:dyDescent="0.2">
      <c r="H3737" s="3" t="str">
        <f t="shared" si="58"/>
        <v/>
      </c>
    </row>
    <row r="3738" spans="8:8" ht="20.100000000000001" customHeight="1" x14ac:dyDescent="0.2">
      <c r="H3738" s="3" t="str">
        <f t="shared" si="58"/>
        <v/>
      </c>
    </row>
    <row r="3739" spans="8:8" ht="20.100000000000001" customHeight="1" x14ac:dyDescent="0.2">
      <c r="H3739" s="3" t="str">
        <f t="shared" si="58"/>
        <v/>
      </c>
    </row>
    <row r="3740" spans="8:8" ht="20.100000000000001" customHeight="1" x14ac:dyDescent="0.2">
      <c r="H3740" s="3" t="str">
        <f t="shared" si="58"/>
        <v/>
      </c>
    </row>
    <row r="3741" spans="8:8" ht="20.100000000000001" customHeight="1" x14ac:dyDescent="0.2">
      <c r="H3741" s="3" t="str">
        <f t="shared" si="58"/>
        <v/>
      </c>
    </row>
    <row r="3742" spans="8:8" ht="20.100000000000001" customHeight="1" x14ac:dyDescent="0.2">
      <c r="H3742" s="3" t="str">
        <f t="shared" si="58"/>
        <v/>
      </c>
    </row>
    <row r="3743" spans="8:8" ht="20.100000000000001" customHeight="1" x14ac:dyDescent="0.2">
      <c r="H3743" s="3" t="str">
        <f t="shared" si="58"/>
        <v/>
      </c>
    </row>
    <row r="3744" spans="8:8" ht="20.100000000000001" customHeight="1" x14ac:dyDescent="0.2">
      <c r="H3744" s="3" t="str">
        <f t="shared" si="58"/>
        <v/>
      </c>
    </row>
    <row r="3745" spans="8:8" ht="20.100000000000001" customHeight="1" x14ac:dyDescent="0.2">
      <c r="H3745" s="3" t="str">
        <f t="shared" si="58"/>
        <v/>
      </c>
    </row>
    <row r="3746" spans="8:8" ht="20.100000000000001" customHeight="1" x14ac:dyDescent="0.2">
      <c r="H3746" s="3" t="str">
        <f t="shared" si="58"/>
        <v/>
      </c>
    </row>
    <row r="3747" spans="8:8" ht="20.100000000000001" customHeight="1" x14ac:dyDescent="0.2">
      <c r="H3747" s="3" t="str">
        <f t="shared" si="58"/>
        <v/>
      </c>
    </row>
    <row r="3748" spans="8:8" ht="20.100000000000001" customHeight="1" x14ac:dyDescent="0.2">
      <c r="H3748" s="3" t="str">
        <f t="shared" si="58"/>
        <v/>
      </c>
    </row>
    <row r="3749" spans="8:8" ht="20.100000000000001" customHeight="1" x14ac:dyDescent="0.2">
      <c r="H3749" s="3" t="str">
        <f t="shared" si="58"/>
        <v/>
      </c>
    </row>
    <row r="3750" spans="8:8" ht="20.100000000000001" customHeight="1" x14ac:dyDescent="0.2">
      <c r="H3750" s="3" t="str">
        <f t="shared" si="58"/>
        <v/>
      </c>
    </row>
    <row r="3751" spans="8:8" ht="20.100000000000001" customHeight="1" x14ac:dyDescent="0.2">
      <c r="H3751" s="3" t="str">
        <f t="shared" si="58"/>
        <v/>
      </c>
    </row>
    <row r="3752" spans="8:8" ht="20.100000000000001" customHeight="1" x14ac:dyDescent="0.2">
      <c r="H3752" s="3" t="str">
        <f t="shared" si="58"/>
        <v/>
      </c>
    </row>
    <row r="3753" spans="8:8" ht="20.100000000000001" customHeight="1" x14ac:dyDescent="0.2">
      <c r="H3753" s="3" t="str">
        <f t="shared" si="58"/>
        <v/>
      </c>
    </row>
    <row r="3754" spans="8:8" ht="20.100000000000001" customHeight="1" x14ac:dyDescent="0.2">
      <c r="H3754" s="3" t="str">
        <f t="shared" si="58"/>
        <v/>
      </c>
    </row>
    <row r="3755" spans="8:8" ht="20.100000000000001" customHeight="1" x14ac:dyDescent="0.2">
      <c r="H3755" s="3" t="str">
        <f t="shared" si="58"/>
        <v/>
      </c>
    </row>
    <row r="3756" spans="8:8" ht="20.100000000000001" customHeight="1" x14ac:dyDescent="0.2">
      <c r="H3756" s="3" t="str">
        <f t="shared" si="58"/>
        <v/>
      </c>
    </row>
    <row r="3757" spans="8:8" ht="20.100000000000001" customHeight="1" x14ac:dyDescent="0.2">
      <c r="H3757" s="3" t="str">
        <f t="shared" si="58"/>
        <v/>
      </c>
    </row>
    <row r="3758" spans="8:8" ht="20.100000000000001" customHeight="1" x14ac:dyDescent="0.2">
      <c r="H3758" s="3" t="str">
        <f t="shared" si="58"/>
        <v/>
      </c>
    </row>
    <row r="3759" spans="8:8" ht="20.100000000000001" customHeight="1" x14ac:dyDescent="0.2">
      <c r="H3759" s="3" t="str">
        <f t="shared" si="58"/>
        <v/>
      </c>
    </row>
    <row r="3760" spans="8:8" ht="20.100000000000001" customHeight="1" x14ac:dyDescent="0.2">
      <c r="H3760" s="3" t="str">
        <f t="shared" si="58"/>
        <v/>
      </c>
    </row>
    <row r="3761" spans="8:8" ht="20.100000000000001" customHeight="1" x14ac:dyDescent="0.2">
      <c r="H3761" s="3" t="str">
        <f t="shared" si="58"/>
        <v/>
      </c>
    </row>
    <row r="3762" spans="8:8" ht="20.100000000000001" customHeight="1" x14ac:dyDescent="0.2">
      <c r="H3762" s="3" t="str">
        <f t="shared" si="58"/>
        <v/>
      </c>
    </row>
    <row r="3763" spans="8:8" ht="20.100000000000001" customHeight="1" x14ac:dyDescent="0.2">
      <c r="H3763" s="3" t="str">
        <f t="shared" si="58"/>
        <v/>
      </c>
    </row>
  </sheetData>
  <sheetProtection algorithmName="SHA-512" hashValue="12A67YCc65Vvey/eGkcVDyjKxETuXdJPQcZACKDY4loU5VEKzrk8o9BvympkzTKqeY8sItD75jzIwgpu99TuRg==" saltValue="i+apPSPcQE9ybrwUMoVuLw==" spinCount="100000" sheet="1" objects="1" scenarios="1" selectLockedCells="1"/>
  <mergeCells count="1">
    <mergeCell ref="B1:G1"/>
  </mergeCells>
  <phoneticPr fontId="25" type="noConversion"/>
  <dataValidations count="1">
    <dataValidation type="custom" showInputMessage="1" showErrorMessage="1" errorTitle="ตรวจสอบข้อมูล" error="กรุณากรอกรหัสประจำตัวนักเรียนด้วยครับ" sqref="F3:F46">
      <formula1>D3&lt;&gt;""</formula1>
    </dataValidation>
  </dataValidations>
  <printOptions horizontalCentered="1" verticalCentered="1"/>
  <pageMargins left="0.39370078740157483" right="0.34" top="0.39370078740157483" bottom="0.19685039370078741" header="0.19685039370078741" footer="0"/>
  <pageSetup paperSize="9" orientation="portrait" blackAndWhite="1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709" r:id="rId4" name="Button 109">
              <controlPr defaultSize="0" print="0" autoFill="0" autoPict="0" macro="[0]!GoMain">
                <anchor moveWithCells="1" sizeWithCells="1">
                  <from>
                    <xdr:col>0</xdr:col>
                    <xdr:colOff>114300</xdr:colOff>
                    <xdr:row>0</xdr:row>
                    <xdr:rowOff>114300</xdr:rowOff>
                  </from>
                  <to>
                    <xdr:col>0</xdr:col>
                    <xdr:colOff>914400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10" r:id="rId5" name="Button 110">
              <controlPr defaultSize="0" print="0" autoFill="0" autoPict="0" macro="[0]!Del_Stu">
                <anchor moveWithCells="1" sizeWithCells="1">
                  <from>
                    <xdr:col>0</xdr:col>
                    <xdr:colOff>114300</xdr:colOff>
                    <xdr:row>2</xdr:row>
                    <xdr:rowOff>85725</xdr:rowOff>
                  </from>
                  <to>
                    <xdr:col>0</xdr:col>
                    <xdr:colOff>914400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11" r:id="rId6" name="Button 111">
              <controlPr defaultSize="0" print="0" autoFill="0" autoPict="0" macro="[0]!Macro3">
                <anchor moveWithCells="1" sizeWithCells="1">
                  <from>
                    <xdr:col>0</xdr:col>
                    <xdr:colOff>104775</xdr:colOff>
                    <xdr:row>4</xdr:row>
                    <xdr:rowOff>114300</xdr:rowOff>
                  </from>
                  <to>
                    <xdr:col>0</xdr:col>
                    <xdr:colOff>904875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Student</vt:lpstr>
      <vt:lpstr>Stu</vt:lpstr>
    </vt:vector>
  </TitlesOfParts>
  <Company>tigerwit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PPFIVE</dc:title>
  <dc:subject>โปรแกรมจัดพิมพ์แบบบันทึกผลการเรียนประจำรายวิชา</dc:subject>
  <dc:creator>หมู ภูดินแดง</dc:creator>
  <cp:keywords>นายนภาดล  วิภาวิน</cp:keywords>
  <dc:description>โปรแกรมนี้สำเร็จได้ ด้วยคำแนะนำของ "คนควน" เทพแห่งโปรแกรม Excel  http://www.snasui.com</dc:description>
  <cp:lastModifiedBy>boss</cp:lastModifiedBy>
  <cp:lastPrinted>2017-03-18T06:26:08Z</cp:lastPrinted>
  <dcterms:created xsi:type="dcterms:W3CDTF">2010-05-08T11:16:44Z</dcterms:created>
  <dcterms:modified xsi:type="dcterms:W3CDTF">2017-05-19T08:13:49Z</dcterms:modified>
  <cp:category>โปรแกรมจาก Excel</cp:category>
</cp:coreProperties>
</file>