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305" activeTab="2"/>
  </bookViews>
  <sheets>
    <sheet name="Sheet1" sheetId="1" r:id="rId1"/>
    <sheet name="Data_Modify" sheetId="2" r:id="rId2"/>
    <sheet name="Output" sheetId="3" r:id="rId3"/>
  </sheets>
  <definedNames>
    <definedName name="_xlnm._FilterDatabase" localSheetId="1" hidden="1">Data_Modify!$A$2:$S$37</definedName>
    <definedName name="_xlnm._FilterDatabase" localSheetId="0" hidden="1">Sheet1!$A$2:$S$37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5" i="2" l="1"/>
  <c r="X6" i="2" s="1"/>
  <c r="X7" i="2" s="1"/>
  <c r="X8" i="2" s="1"/>
  <c r="X9" i="2" s="1"/>
  <c r="X10" i="2" s="1"/>
  <c r="X11" i="2" s="1"/>
  <c r="X12" i="2" s="1"/>
  <c r="X13" i="2" s="1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X26" i="2" s="1"/>
  <c r="X27" i="2" s="1"/>
  <c r="X28" i="2" s="1"/>
  <c r="X29" i="2" s="1"/>
  <c r="X30" i="2" s="1"/>
  <c r="X31" i="2" s="1"/>
  <c r="X32" i="2" s="1"/>
  <c r="X33" i="2" s="1"/>
  <c r="X34" i="2" s="1"/>
  <c r="X35" i="2" s="1"/>
  <c r="X36" i="2" s="1"/>
  <c r="X37" i="2" s="1"/>
  <c r="X38" i="2" s="1"/>
  <c r="X39" i="2" s="1"/>
  <c r="X40" i="2" s="1"/>
  <c r="X41" i="2" s="1"/>
  <c r="X42" i="2" s="1"/>
  <c r="X43" i="2" s="1"/>
  <c r="X4" i="2"/>
  <c r="X3" i="2"/>
  <c r="Y43" i="2"/>
  <c r="Y42" i="2"/>
  <c r="Y41" i="2"/>
  <c r="Y40" i="2"/>
  <c r="Y39" i="2"/>
  <c r="Y38" i="2"/>
  <c r="W43" i="2" s="1"/>
  <c r="W38" i="2"/>
  <c r="V38" i="2"/>
  <c r="V39" i="2" l="1"/>
  <c r="V40" i="2" s="1"/>
  <c r="V41" i="2" s="1"/>
  <c r="V42" i="2" s="1"/>
  <c r="V43" i="2" s="1"/>
  <c r="W39" i="2"/>
  <c r="W40" i="2"/>
  <c r="W41" i="2"/>
  <c r="W42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Y5" i="2"/>
  <c r="Y4" i="2"/>
  <c r="Y3" i="2"/>
  <c r="W37" i="2" s="1"/>
  <c r="V3" i="2"/>
  <c r="W34" i="2"/>
  <c r="W32" i="2"/>
  <c r="W30" i="2"/>
  <c r="W28" i="2"/>
  <c r="W26" i="2"/>
  <c r="W24" i="2"/>
  <c r="W22" i="2"/>
  <c r="W20" i="2"/>
  <c r="W18" i="2"/>
  <c r="W16" i="2"/>
  <c r="W14" i="2"/>
  <c r="W12" i="2"/>
  <c r="W10" i="2"/>
  <c r="W8" i="2"/>
  <c r="W6" i="2"/>
  <c r="W4" i="2"/>
  <c r="U5" i="3" l="1"/>
  <c r="W5" i="3"/>
  <c r="X5" i="3"/>
  <c r="W36" i="2"/>
  <c r="V4" i="2"/>
  <c r="V5" i="2" s="1"/>
  <c r="V6" i="2" s="1"/>
  <c r="V7" i="2" s="1"/>
  <c r="V8" i="2" s="1"/>
  <c r="V9" i="2" s="1"/>
  <c r="V10" i="2" s="1"/>
  <c r="V11" i="2" s="1"/>
  <c r="V12" i="2" s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W3" i="2"/>
  <c r="W5" i="2"/>
  <c r="W7" i="2"/>
  <c r="W9" i="2"/>
  <c r="W11" i="2"/>
  <c r="W13" i="2"/>
  <c r="W15" i="2"/>
  <c r="W17" i="2"/>
  <c r="W19" i="2"/>
  <c r="W21" i="2"/>
  <c r="W23" i="2"/>
  <c r="W25" i="2"/>
  <c r="W27" i="2"/>
  <c r="W29" i="2"/>
  <c r="W31" i="2"/>
  <c r="W33" i="2"/>
  <c r="W35" i="2"/>
  <c r="V6" i="3" l="1"/>
  <c r="U6" i="3" s="1"/>
  <c r="W6" i="3" l="1"/>
  <c r="X6" i="3"/>
  <c r="A5" i="3"/>
  <c r="C5" i="3"/>
  <c r="E5" i="3"/>
  <c r="O5" i="3"/>
  <c r="B5" i="3"/>
  <c r="D5" i="3"/>
  <c r="F5" i="3"/>
  <c r="P5" i="3"/>
  <c r="A6" i="3" l="1"/>
  <c r="C6" i="3"/>
  <c r="E6" i="3"/>
  <c r="O6" i="3"/>
  <c r="B6" i="3"/>
  <c r="F6" i="3"/>
  <c r="D6" i="3"/>
  <c r="P6" i="3"/>
  <c r="G5" i="3"/>
  <c r="I5" i="3"/>
  <c r="K5" i="3"/>
  <c r="M5" i="3"/>
  <c r="Q5" i="3"/>
  <c r="S5" i="3"/>
  <c r="K6" i="3"/>
  <c r="H5" i="3"/>
  <c r="J5" i="3"/>
  <c r="L5" i="3"/>
  <c r="N5" i="3"/>
  <c r="R5" i="3"/>
  <c r="N6" i="3"/>
  <c r="V7" i="3"/>
  <c r="U7" i="3" s="1"/>
  <c r="X7" i="3" l="1"/>
  <c r="W7" i="3"/>
  <c r="G6" i="3"/>
  <c r="L6" i="3"/>
  <c r="Q6" i="3"/>
  <c r="S6" i="3"/>
  <c r="R6" i="3"/>
  <c r="H6" i="3"/>
  <c r="J6" i="3"/>
  <c r="M6" i="3"/>
  <c r="I6" i="3"/>
  <c r="V8" i="3" l="1"/>
  <c r="U8" i="3" s="1"/>
  <c r="B7" i="3"/>
  <c r="D7" i="3"/>
  <c r="F7" i="3"/>
  <c r="P7" i="3"/>
  <c r="C7" i="3"/>
  <c r="O7" i="3"/>
  <c r="A7" i="3"/>
  <c r="E7" i="3"/>
  <c r="W8" i="3" l="1"/>
  <c r="X8" i="3"/>
  <c r="V9" i="3" s="1"/>
  <c r="U9" i="3" s="1"/>
  <c r="R7" i="3"/>
  <c r="S7" i="3"/>
  <c r="Q7" i="3"/>
  <c r="J7" i="3"/>
  <c r="N7" i="3"/>
  <c r="G7" i="3"/>
  <c r="I7" i="3"/>
  <c r="H7" i="3"/>
  <c r="L7" i="3"/>
  <c r="K7" i="3"/>
  <c r="M7" i="3"/>
  <c r="A8" i="3"/>
  <c r="C8" i="3"/>
  <c r="E8" i="3"/>
  <c r="O8" i="3"/>
  <c r="D8" i="3"/>
  <c r="P8" i="3"/>
  <c r="B8" i="3"/>
  <c r="F8" i="3"/>
  <c r="X9" i="3" l="1"/>
  <c r="W9" i="3"/>
  <c r="Q8" i="3"/>
  <c r="S8" i="3"/>
  <c r="R8" i="3"/>
  <c r="J8" i="3"/>
  <c r="L8" i="3"/>
  <c r="K8" i="3"/>
  <c r="G8" i="3"/>
  <c r="B9" i="3"/>
  <c r="D9" i="3"/>
  <c r="H9" i="3" s="1"/>
  <c r="F9" i="3"/>
  <c r="P9" i="3"/>
  <c r="A9" i="3"/>
  <c r="E9" i="3"/>
  <c r="C9" i="3"/>
  <c r="O9" i="3"/>
  <c r="N8" i="3"/>
  <c r="H8" i="3"/>
  <c r="M8" i="3"/>
  <c r="I8" i="3"/>
  <c r="V10" i="3"/>
  <c r="U10" i="3" s="1"/>
  <c r="W10" i="3" l="1"/>
  <c r="X10" i="3"/>
  <c r="K9" i="3"/>
  <c r="I9" i="3"/>
  <c r="L9" i="3"/>
  <c r="R9" i="3"/>
  <c r="Q9" i="3"/>
  <c r="S9" i="3"/>
  <c r="G9" i="3"/>
  <c r="M9" i="3"/>
  <c r="N9" i="3"/>
  <c r="J9" i="3"/>
  <c r="V11" i="3" l="1"/>
  <c r="U11" i="3" s="1"/>
  <c r="A10" i="3"/>
  <c r="C10" i="3"/>
  <c r="E10" i="3"/>
  <c r="O10" i="3"/>
  <c r="B10" i="3"/>
  <c r="F10" i="3"/>
  <c r="D10" i="3"/>
  <c r="P10" i="3"/>
  <c r="X11" i="3" l="1"/>
  <c r="W11" i="3"/>
  <c r="B11" i="3"/>
  <c r="D11" i="3"/>
  <c r="F11" i="3"/>
  <c r="P11" i="3"/>
  <c r="C11" i="3"/>
  <c r="O11" i="3"/>
  <c r="A11" i="3"/>
  <c r="E11" i="3"/>
  <c r="Q10" i="3"/>
  <c r="S10" i="3"/>
  <c r="L11" i="3"/>
  <c r="R10" i="3"/>
  <c r="K11" i="3"/>
  <c r="G10" i="3"/>
  <c r="K10" i="3"/>
  <c r="N10" i="3"/>
  <c r="H10" i="3"/>
  <c r="I10" i="3"/>
  <c r="M10" i="3"/>
  <c r="J10" i="3"/>
  <c r="L10" i="3"/>
  <c r="V12" i="3"/>
  <c r="U12" i="3" s="1"/>
  <c r="H11" i="3" l="1"/>
  <c r="M11" i="3"/>
  <c r="X12" i="3"/>
  <c r="W12" i="3"/>
  <c r="R11" i="3"/>
  <c r="S11" i="3"/>
  <c r="Q11" i="3"/>
  <c r="V13" i="3"/>
  <c r="U13" i="3" s="1"/>
  <c r="I11" i="3"/>
  <c r="G11" i="3"/>
  <c r="N11" i="3"/>
  <c r="J11" i="3"/>
  <c r="W13" i="3" l="1"/>
  <c r="X13" i="3"/>
  <c r="A12" i="3"/>
  <c r="C12" i="3"/>
  <c r="E12" i="3"/>
  <c r="D12" i="3"/>
  <c r="O12" i="3"/>
  <c r="B12" i="3"/>
  <c r="F12" i="3"/>
  <c r="P12" i="3"/>
  <c r="B13" i="3" l="1"/>
  <c r="D13" i="3"/>
  <c r="F13" i="3"/>
  <c r="P13" i="3"/>
  <c r="A13" i="3"/>
  <c r="C13" i="3"/>
  <c r="E13" i="3"/>
  <c r="O13" i="3"/>
  <c r="V14" i="3"/>
  <c r="U14" i="3" s="1"/>
  <c r="Q12" i="3"/>
  <c r="S12" i="3"/>
  <c r="J13" i="3"/>
  <c r="R12" i="3"/>
  <c r="K13" i="3"/>
  <c r="G12" i="3"/>
  <c r="K12" i="3"/>
  <c r="L12" i="3"/>
  <c r="I12" i="3"/>
  <c r="H12" i="3"/>
  <c r="M12" i="3"/>
  <c r="J12" i="3"/>
  <c r="N12" i="3"/>
  <c r="N13" i="3" l="1"/>
  <c r="G13" i="3"/>
  <c r="X14" i="3"/>
  <c r="W14" i="3"/>
  <c r="R13" i="3"/>
  <c r="Q13" i="3"/>
  <c r="S13" i="3"/>
  <c r="M13" i="3"/>
  <c r="I13" i="3"/>
  <c r="L13" i="3"/>
  <c r="H13" i="3"/>
  <c r="V15" i="3" l="1"/>
  <c r="U15" i="3" s="1"/>
  <c r="A14" i="3"/>
  <c r="C14" i="3"/>
  <c r="E14" i="3"/>
  <c r="O14" i="3"/>
  <c r="B14" i="3"/>
  <c r="D14" i="3"/>
  <c r="F14" i="3"/>
  <c r="P14" i="3"/>
  <c r="X15" i="3" l="1"/>
  <c r="W15" i="3"/>
  <c r="B15" i="3"/>
  <c r="D15" i="3"/>
  <c r="F15" i="3"/>
  <c r="P15" i="3"/>
  <c r="A15" i="3"/>
  <c r="C15" i="3"/>
  <c r="E15" i="3"/>
  <c r="O15" i="3"/>
  <c r="Q14" i="3"/>
  <c r="S14" i="3"/>
  <c r="L15" i="3"/>
  <c r="R14" i="3"/>
  <c r="I15" i="3"/>
  <c r="I14" i="3"/>
  <c r="M14" i="3"/>
  <c r="J14" i="3"/>
  <c r="N14" i="3"/>
  <c r="G14" i="3"/>
  <c r="K14" i="3"/>
  <c r="H14" i="3"/>
  <c r="L14" i="3"/>
  <c r="V16" i="3"/>
  <c r="U16" i="3" s="1"/>
  <c r="H15" i="3" l="1"/>
  <c r="M15" i="3"/>
  <c r="X16" i="3"/>
  <c r="W16" i="3"/>
  <c r="R15" i="3"/>
  <c r="Q15" i="3"/>
  <c r="S15" i="3"/>
  <c r="V17" i="3"/>
  <c r="U17" i="3" s="1"/>
  <c r="K15" i="3"/>
  <c r="G15" i="3"/>
  <c r="N15" i="3"/>
  <c r="J15" i="3"/>
  <c r="W17" i="3" l="1"/>
  <c r="X17" i="3"/>
  <c r="A16" i="3"/>
  <c r="C16" i="3"/>
  <c r="E16" i="3"/>
  <c r="O16" i="3"/>
  <c r="B16" i="3"/>
  <c r="D16" i="3"/>
  <c r="F16" i="3"/>
  <c r="P16" i="3"/>
  <c r="B17" i="3" l="1"/>
  <c r="D17" i="3"/>
  <c r="F17" i="3"/>
  <c r="P17" i="3"/>
  <c r="A17" i="3"/>
  <c r="C17" i="3"/>
  <c r="E17" i="3"/>
  <c r="O17" i="3"/>
  <c r="Q16" i="3"/>
  <c r="S16" i="3"/>
  <c r="R16" i="3"/>
  <c r="G16" i="3"/>
  <c r="K16" i="3"/>
  <c r="H16" i="3"/>
  <c r="L16" i="3"/>
  <c r="I16" i="3"/>
  <c r="M16" i="3"/>
  <c r="J16" i="3"/>
  <c r="N16" i="3"/>
  <c r="V18" i="3"/>
  <c r="U18" i="3" s="1"/>
  <c r="L17" i="3" l="1"/>
  <c r="X18" i="3"/>
  <c r="W18" i="3"/>
  <c r="I17" i="3"/>
  <c r="H17" i="3"/>
  <c r="M17" i="3"/>
  <c r="R17" i="3"/>
  <c r="Q17" i="3"/>
  <c r="S17" i="3"/>
  <c r="V19" i="3"/>
  <c r="U19" i="3" s="1"/>
  <c r="K17" i="3"/>
  <c r="G17" i="3"/>
  <c r="N17" i="3"/>
  <c r="J17" i="3"/>
  <c r="W19" i="3" l="1"/>
  <c r="X19" i="3"/>
  <c r="A18" i="3"/>
  <c r="C18" i="3"/>
  <c r="E18" i="3"/>
  <c r="O18" i="3"/>
  <c r="B18" i="3"/>
  <c r="D18" i="3"/>
  <c r="F18" i="3"/>
  <c r="P18" i="3"/>
  <c r="B19" i="3" l="1"/>
  <c r="D19" i="3"/>
  <c r="F19" i="3"/>
  <c r="P19" i="3"/>
  <c r="A19" i="3"/>
  <c r="C19" i="3"/>
  <c r="E19" i="3"/>
  <c r="O19" i="3"/>
  <c r="Q18" i="3"/>
  <c r="S18" i="3"/>
  <c r="R18" i="3"/>
  <c r="G18" i="3"/>
  <c r="K18" i="3"/>
  <c r="H18" i="3"/>
  <c r="L18" i="3"/>
  <c r="I18" i="3"/>
  <c r="M18" i="3"/>
  <c r="J18" i="3"/>
  <c r="N18" i="3"/>
  <c r="V20" i="3"/>
  <c r="U20" i="3" s="1"/>
  <c r="H19" i="3" l="1"/>
  <c r="X20" i="3"/>
  <c r="W20" i="3"/>
  <c r="I19" i="3"/>
  <c r="L19" i="3"/>
  <c r="M19" i="3"/>
  <c r="R19" i="3"/>
  <c r="Q19" i="3"/>
  <c r="S19" i="3"/>
  <c r="V21" i="3"/>
  <c r="U21" i="3" s="1"/>
  <c r="K19" i="3"/>
  <c r="G19" i="3"/>
  <c r="N19" i="3"/>
  <c r="J19" i="3"/>
  <c r="W21" i="3" l="1"/>
  <c r="X21" i="3"/>
  <c r="A20" i="3"/>
  <c r="C20" i="3"/>
  <c r="E20" i="3"/>
  <c r="O20" i="3"/>
  <c r="B20" i="3"/>
  <c r="D20" i="3"/>
  <c r="F20" i="3"/>
  <c r="P20" i="3"/>
  <c r="B21" i="3" l="1"/>
  <c r="D21" i="3"/>
  <c r="F21" i="3"/>
  <c r="P21" i="3"/>
  <c r="A21" i="3"/>
  <c r="C21" i="3"/>
  <c r="E21" i="3"/>
  <c r="O21" i="3"/>
  <c r="Q20" i="3"/>
  <c r="S20" i="3"/>
  <c r="R20" i="3"/>
  <c r="G20" i="3"/>
  <c r="K20" i="3"/>
  <c r="H20" i="3"/>
  <c r="L20" i="3"/>
  <c r="I20" i="3"/>
  <c r="M20" i="3"/>
  <c r="J20" i="3"/>
  <c r="N20" i="3"/>
  <c r="V22" i="3"/>
  <c r="U22" i="3" s="1"/>
  <c r="L21" i="3" l="1"/>
  <c r="X22" i="3"/>
  <c r="W22" i="3"/>
  <c r="I21" i="3"/>
  <c r="H21" i="3"/>
  <c r="M21" i="3"/>
  <c r="R21" i="3"/>
  <c r="Q21" i="3"/>
  <c r="S21" i="3"/>
  <c r="V23" i="3"/>
  <c r="U23" i="3" s="1"/>
  <c r="K21" i="3"/>
  <c r="G21" i="3"/>
  <c r="N21" i="3"/>
  <c r="J21" i="3"/>
  <c r="X23" i="3" l="1"/>
  <c r="W23" i="3"/>
  <c r="A22" i="3"/>
  <c r="C22" i="3"/>
  <c r="E22" i="3"/>
  <c r="O22" i="3"/>
  <c r="B22" i="3"/>
  <c r="D22" i="3"/>
  <c r="F22" i="3"/>
  <c r="P22" i="3"/>
  <c r="B23" i="3" l="1"/>
  <c r="D23" i="3"/>
  <c r="H23" i="3" s="1"/>
  <c r="F23" i="3"/>
  <c r="P23" i="3"/>
  <c r="A23" i="3"/>
  <c r="C23" i="3"/>
  <c r="E23" i="3"/>
  <c r="O23" i="3"/>
  <c r="Q22" i="3"/>
  <c r="S22" i="3"/>
  <c r="J23" i="3"/>
  <c r="N23" i="3"/>
  <c r="R22" i="3"/>
  <c r="G23" i="3"/>
  <c r="K23" i="3"/>
  <c r="G22" i="3"/>
  <c r="K22" i="3"/>
  <c r="H22" i="3"/>
  <c r="L22" i="3"/>
  <c r="I22" i="3"/>
  <c r="M22" i="3"/>
  <c r="J22" i="3"/>
  <c r="N22" i="3"/>
  <c r="V24" i="3"/>
  <c r="U24" i="3" s="1"/>
  <c r="X24" i="3" l="1"/>
  <c r="V25" i="3" s="1"/>
  <c r="U25" i="3" s="1"/>
  <c r="W24" i="3"/>
  <c r="M23" i="3"/>
  <c r="I23" i="3"/>
  <c r="L23" i="3"/>
  <c r="R23" i="3"/>
  <c r="Q23" i="3"/>
  <c r="S23" i="3"/>
  <c r="W25" i="3" l="1"/>
  <c r="X25" i="3"/>
  <c r="A24" i="3"/>
  <c r="C24" i="3"/>
  <c r="E24" i="3"/>
  <c r="O24" i="3"/>
  <c r="B24" i="3"/>
  <c r="D24" i="3"/>
  <c r="F24" i="3"/>
  <c r="P24" i="3"/>
  <c r="V26" i="3" l="1"/>
  <c r="U26" i="3" s="1"/>
  <c r="B25" i="3"/>
  <c r="D25" i="3"/>
  <c r="F25" i="3"/>
  <c r="P25" i="3"/>
  <c r="A25" i="3"/>
  <c r="C25" i="3"/>
  <c r="E25" i="3"/>
  <c r="O25" i="3"/>
  <c r="Q24" i="3"/>
  <c r="S24" i="3"/>
  <c r="N25" i="3"/>
  <c r="R24" i="3"/>
  <c r="G25" i="3"/>
  <c r="G24" i="3"/>
  <c r="K24" i="3"/>
  <c r="H24" i="3"/>
  <c r="L24" i="3"/>
  <c r="J24" i="3"/>
  <c r="N24" i="3"/>
  <c r="I24" i="3"/>
  <c r="M24" i="3"/>
  <c r="K25" i="3" l="1"/>
  <c r="X26" i="3"/>
  <c r="W26" i="3"/>
  <c r="H25" i="3"/>
  <c r="J25" i="3"/>
  <c r="V27" i="3"/>
  <c r="U27" i="3" s="1"/>
  <c r="M25" i="3"/>
  <c r="I25" i="3"/>
  <c r="L25" i="3"/>
  <c r="R25" i="3"/>
  <c r="Q25" i="3"/>
  <c r="S25" i="3"/>
  <c r="A26" i="3"/>
  <c r="C26" i="3"/>
  <c r="E26" i="3"/>
  <c r="O26" i="3"/>
  <c r="B26" i="3"/>
  <c r="D26" i="3"/>
  <c r="F26" i="3"/>
  <c r="P26" i="3"/>
  <c r="X27" i="3" l="1"/>
  <c r="W27" i="3"/>
  <c r="V28" i="3"/>
  <c r="U28" i="3" s="1"/>
  <c r="B27" i="3"/>
  <c r="D27" i="3"/>
  <c r="F27" i="3"/>
  <c r="P27" i="3"/>
  <c r="A27" i="3"/>
  <c r="C27" i="3"/>
  <c r="E27" i="3"/>
  <c r="O27" i="3"/>
  <c r="Q26" i="3"/>
  <c r="S26" i="3"/>
  <c r="J27" i="3"/>
  <c r="R26" i="3"/>
  <c r="K27" i="3"/>
  <c r="L26" i="3"/>
  <c r="H26" i="3"/>
  <c r="K26" i="3"/>
  <c r="G26" i="3"/>
  <c r="N26" i="3"/>
  <c r="J26" i="3"/>
  <c r="M26" i="3"/>
  <c r="I26" i="3"/>
  <c r="X28" i="3" l="1"/>
  <c r="W28" i="3"/>
  <c r="N27" i="3"/>
  <c r="A28" i="3"/>
  <c r="G27" i="3"/>
  <c r="H27" i="3"/>
  <c r="M27" i="3"/>
  <c r="I27" i="3"/>
  <c r="L27" i="3"/>
  <c r="V29" i="3"/>
  <c r="U29" i="3" s="1"/>
  <c r="C28" i="3"/>
  <c r="O28" i="3"/>
  <c r="P28" i="3"/>
  <c r="F28" i="3"/>
  <c r="R27" i="3"/>
  <c r="Q27" i="3"/>
  <c r="S27" i="3"/>
  <c r="X29" i="3" l="1"/>
  <c r="W29" i="3"/>
  <c r="B28" i="3"/>
  <c r="D28" i="3"/>
  <c r="E28" i="3"/>
  <c r="R28" i="3" l="1"/>
  <c r="L28" i="3"/>
  <c r="K28" i="3"/>
  <c r="Q28" i="3"/>
  <c r="I28" i="3"/>
  <c r="J28" i="3"/>
  <c r="G28" i="3"/>
  <c r="S28" i="3"/>
  <c r="M28" i="3"/>
  <c r="N28" i="3"/>
  <c r="H28" i="3"/>
  <c r="B29" i="3"/>
  <c r="D29" i="3"/>
  <c r="F29" i="3"/>
  <c r="P29" i="3"/>
  <c r="A29" i="3"/>
  <c r="E29" i="3"/>
  <c r="C29" i="3"/>
  <c r="O29" i="3"/>
  <c r="V30" i="3"/>
  <c r="U30" i="3" s="1"/>
  <c r="X30" i="3" l="1"/>
  <c r="W30" i="3"/>
  <c r="R29" i="3"/>
  <c r="Q29" i="3"/>
  <c r="S29" i="3"/>
  <c r="H29" i="3"/>
  <c r="L29" i="3"/>
  <c r="I29" i="3"/>
  <c r="J29" i="3"/>
  <c r="N29" i="3"/>
  <c r="M29" i="3"/>
  <c r="G29" i="3"/>
  <c r="K29" i="3"/>
  <c r="V31" i="3" l="1"/>
  <c r="U31" i="3" s="1"/>
  <c r="A30" i="3"/>
  <c r="C30" i="3"/>
  <c r="E30" i="3"/>
  <c r="O30" i="3"/>
  <c r="B30" i="3"/>
  <c r="F30" i="3"/>
  <c r="D30" i="3"/>
  <c r="P30" i="3"/>
  <c r="X31" i="3" l="1"/>
  <c r="W31" i="3"/>
  <c r="Q30" i="3"/>
  <c r="S30" i="3"/>
  <c r="R30" i="3"/>
  <c r="G30" i="3"/>
  <c r="K30" i="3"/>
  <c r="N30" i="3"/>
  <c r="H30" i="3"/>
  <c r="I30" i="3"/>
  <c r="M30" i="3"/>
  <c r="J30" i="3"/>
  <c r="L30" i="3"/>
  <c r="V32" i="3"/>
  <c r="U32" i="3" s="1"/>
  <c r="X32" i="3" l="1"/>
  <c r="W32" i="3"/>
  <c r="B31" i="3"/>
  <c r="D31" i="3"/>
  <c r="F31" i="3"/>
  <c r="C31" i="3"/>
  <c r="O31" i="3"/>
  <c r="A31" i="3"/>
  <c r="E31" i="3"/>
  <c r="P31" i="3"/>
  <c r="B32" i="3" l="1"/>
  <c r="D32" i="3"/>
  <c r="F32" i="3"/>
  <c r="P32" i="3"/>
  <c r="A32" i="3"/>
  <c r="C32" i="3"/>
  <c r="E32" i="3"/>
  <c r="O32" i="3"/>
  <c r="Q31" i="3"/>
  <c r="S31" i="3"/>
  <c r="N32" i="3"/>
  <c r="R31" i="3"/>
  <c r="G32" i="3"/>
  <c r="H31" i="3"/>
  <c r="K31" i="3"/>
  <c r="I31" i="3"/>
  <c r="N31" i="3"/>
  <c r="J31" i="3"/>
  <c r="G31" i="3"/>
  <c r="M31" i="3"/>
  <c r="L31" i="3"/>
  <c r="V33" i="3"/>
  <c r="U33" i="3" s="1"/>
  <c r="X33" i="3" l="1"/>
  <c r="V34" i="3" s="1"/>
  <c r="U34" i="3" s="1"/>
  <c r="W33" i="3"/>
  <c r="H32" i="3"/>
  <c r="K32" i="3"/>
  <c r="J32" i="3"/>
  <c r="M32" i="3"/>
  <c r="I32" i="3"/>
  <c r="L32" i="3"/>
  <c r="R32" i="3"/>
  <c r="Q32" i="3"/>
  <c r="S32" i="3"/>
  <c r="X34" i="3" l="1"/>
  <c r="W34" i="3"/>
  <c r="A33" i="3"/>
  <c r="C33" i="3"/>
  <c r="E33" i="3"/>
  <c r="O33" i="3"/>
  <c r="B33" i="3"/>
  <c r="D33" i="3"/>
  <c r="F33" i="3"/>
  <c r="P33" i="3"/>
  <c r="V35" i="3" l="1"/>
  <c r="U35" i="3" s="1"/>
  <c r="B34" i="3"/>
  <c r="D34" i="3"/>
  <c r="L34" i="3" s="1"/>
  <c r="F34" i="3"/>
  <c r="P34" i="3"/>
  <c r="A34" i="3"/>
  <c r="C34" i="3"/>
  <c r="E34" i="3"/>
  <c r="O34" i="3"/>
  <c r="Q33" i="3"/>
  <c r="S33" i="3"/>
  <c r="R33" i="3"/>
  <c r="G33" i="3"/>
  <c r="K33" i="3"/>
  <c r="H33" i="3"/>
  <c r="L33" i="3"/>
  <c r="J33" i="3"/>
  <c r="N33" i="3"/>
  <c r="I33" i="3"/>
  <c r="M33" i="3"/>
  <c r="I34" i="3" l="1"/>
  <c r="X35" i="3"/>
  <c r="W35" i="3"/>
  <c r="H34" i="3"/>
  <c r="M34" i="3"/>
  <c r="J34" i="3"/>
  <c r="K34" i="3"/>
  <c r="G34" i="3"/>
  <c r="N34" i="3"/>
  <c r="R34" i="3"/>
  <c r="Q34" i="3"/>
  <c r="S34" i="3"/>
  <c r="V36" i="3"/>
  <c r="U36" i="3" s="1"/>
  <c r="X36" i="3" l="1"/>
  <c r="W36" i="3"/>
  <c r="A35" i="3"/>
  <c r="C35" i="3"/>
  <c r="E35" i="3"/>
  <c r="O35" i="3"/>
  <c r="B35" i="3"/>
  <c r="D35" i="3"/>
  <c r="F35" i="3"/>
  <c r="P35" i="3"/>
  <c r="V37" i="3" l="1"/>
  <c r="U37" i="3" s="1"/>
  <c r="B36" i="3"/>
  <c r="D36" i="3"/>
  <c r="F36" i="3"/>
  <c r="P36" i="3"/>
  <c r="A36" i="3"/>
  <c r="C36" i="3"/>
  <c r="E36" i="3"/>
  <c r="O36" i="3"/>
  <c r="Q35" i="3"/>
  <c r="S35" i="3"/>
  <c r="R35" i="3"/>
  <c r="I35" i="3"/>
  <c r="M35" i="3"/>
  <c r="G35" i="3"/>
  <c r="K35" i="3"/>
  <c r="H35" i="3"/>
  <c r="L35" i="3"/>
  <c r="J35" i="3"/>
  <c r="N35" i="3"/>
  <c r="H36" i="3" l="1"/>
  <c r="X37" i="3"/>
  <c r="W37" i="3"/>
  <c r="I36" i="3"/>
  <c r="L36" i="3"/>
  <c r="M36" i="3"/>
  <c r="J36" i="3"/>
  <c r="K36" i="3"/>
  <c r="G36" i="3"/>
  <c r="N36" i="3"/>
  <c r="R36" i="3"/>
  <c r="Q36" i="3"/>
  <c r="S36" i="3"/>
  <c r="V38" i="3"/>
  <c r="U38" i="3" s="1"/>
  <c r="X38" i="3" l="1"/>
  <c r="W38" i="3"/>
  <c r="A37" i="3"/>
  <c r="C37" i="3"/>
  <c r="E37" i="3"/>
  <c r="O37" i="3"/>
  <c r="B37" i="3"/>
  <c r="D37" i="3"/>
  <c r="F37" i="3"/>
  <c r="P37" i="3"/>
  <c r="V39" i="3" l="1"/>
  <c r="U39" i="3" s="1"/>
  <c r="B38" i="3"/>
  <c r="D38" i="3"/>
  <c r="H38" i="3" s="1"/>
  <c r="F38" i="3"/>
  <c r="P38" i="3"/>
  <c r="A38" i="3"/>
  <c r="C38" i="3"/>
  <c r="E38" i="3"/>
  <c r="O38" i="3"/>
  <c r="Q37" i="3"/>
  <c r="S37" i="3"/>
  <c r="R37" i="3"/>
  <c r="I37" i="3"/>
  <c r="M37" i="3"/>
  <c r="G37" i="3"/>
  <c r="K37" i="3"/>
  <c r="H37" i="3"/>
  <c r="L37" i="3"/>
  <c r="J37" i="3"/>
  <c r="N37" i="3"/>
  <c r="M38" i="3" l="1"/>
  <c r="J38" i="3"/>
  <c r="X39" i="3"/>
  <c r="W39" i="3"/>
  <c r="I38" i="3"/>
  <c r="L38" i="3"/>
  <c r="K38" i="3"/>
  <c r="G38" i="3"/>
  <c r="N38" i="3"/>
  <c r="R38" i="3"/>
  <c r="Q38" i="3"/>
  <c r="S38" i="3"/>
  <c r="V40" i="3"/>
  <c r="U40" i="3" s="1"/>
  <c r="X40" i="3" l="1"/>
  <c r="W40" i="3"/>
  <c r="A39" i="3"/>
  <c r="C39" i="3"/>
  <c r="E39" i="3"/>
  <c r="O39" i="3"/>
  <c r="B39" i="3"/>
  <c r="D39" i="3"/>
  <c r="F39" i="3"/>
  <c r="P39" i="3"/>
  <c r="V41" i="3" l="1"/>
  <c r="U41" i="3" s="1"/>
  <c r="B40" i="3"/>
  <c r="D40" i="3"/>
  <c r="L40" i="3" s="1"/>
  <c r="F40" i="3"/>
  <c r="P40" i="3"/>
  <c r="A40" i="3"/>
  <c r="C40" i="3"/>
  <c r="E40" i="3"/>
  <c r="O40" i="3"/>
  <c r="Q39" i="3"/>
  <c r="S39" i="3"/>
  <c r="R39" i="3"/>
  <c r="I39" i="3"/>
  <c r="M39" i="3"/>
  <c r="G39" i="3"/>
  <c r="K39" i="3"/>
  <c r="H39" i="3"/>
  <c r="L39" i="3"/>
  <c r="J39" i="3"/>
  <c r="N39" i="3"/>
  <c r="I40" i="3" l="1"/>
  <c r="H40" i="3"/>
  <c r="X41" i="3"/>
  <c r="W41" i="3"/>
  <c r="M40" i="3"/>
  <c r="J40" i="3"/>
  <c r="K40" i="3"/>
  <c r="G40" i="3"/>
  <c r="N40" i="3"/>
  <c r="R40" i="3"/>
  <c r="Q40" i="3"/>
  <c r="S40" i="3"/>
  <c r="V42" i="3"/>
  <c r="U42" i="3" s="1"/>
  <c r="X42" i="3" l="1"/>
  <c r="W42" i="3"/>
  <c r="A41" i="3"/>
  <c r="C41" i="3"/>
  <c r="E41" i="3"/>
  <c r="O41" i="3"/>
  <c r="B41" i="3"/>
  <c r="D41" i="3"/>
  <c r="F41" i="3"/>
  <c r="P41" i="3"/>
  <c r="B42" i="3" l="1"/>
  <c r="D42" i="3"/>
  <c r="F42" i="3"/>
  <c r="P42" i="3"/>
  <c r="A42" i="3"/>
  <c r="C42" i="3"/>
  <c r="E42" i="3"/>
  <c r="O42" i="3"/>
  <c r="Q41" i="3"/>
  <c r="S41" i="3"/>
  <c r="H42" i="3"/>
  <c r="R41" i="3"/>
  <c r="M42" i="3"/>
  <c r="I41" i="3"/>
  <c r="M41" i="3"/>
  <c r="G41" i="3"/>
  <c r="K41" i="3"/>
  <c r="H41" i="3"/>
  <c r="L41" i="3"/>
  <c r="J41" i="3"/>
  <c r="N41" i="3"/>
  <c r="L42" i="3" l="1"/>
  <c r="I42" i="3"/>
  <c r="J42" i="3"/>
  <c r="K42" i="3"/>
  <c r="G42" i="3"/>
  <c r="N42" i="3"/>
  <c r="R42" i="3"/>
  <c r="Q42" i="3"/>
  <c r="S42" i="3"/>
</calcChain>
</file>

<file path=xl/sharedStrings.xml><?xml version="1.0" encoding="utf-8"?>
<sst xmlns="http://schemas.openxmlformats.org/spreadsheetml/2006/main" count="673" uniqueCount="69">
  <si>
    <t>Location</t>
  </si>
  <si>
    <t>Shop Name</t>
  </si>
  <si>
    <t>Product Group</t>
  </si>
  <si>
    <t>Product</t>
  </si>
  <si>
    <t>Product Grade</t>
  </si>
  <si>
    <t>Chnl Type</t>
  </si>
  <si>
    <t>Sales Amt Jun16</t>
  </si>
  <si>
    <t>Sales Amt Jul16</t>
  </si>
  <si>
    <t>Sales Amt Aug16</t>
  </si>
  <si>
    <t>Sales Qty Jun16</t>
  </si>
  <si>
    <t>Sales Qty Jul16</t>
  </si>
  <si>
    <t>Sales Qty Aug16</t>
  </si>
  <si>
    <t>Share Amt%</t>
  </si>
  <si>
    <t>Display Qty (Aug16)</t>
  </si>
  <si>
    <t>NewColumn.Promoter Name</t>
  </si>
  <si>
    <t>NewColumn.Promoter Grade</t>
  </si>
  <si>
    <t>NewColumn.Promoter Sales Amt May16</t>
  </si>
  <si>
    <t>NewColumn.Promoter Sales Amt Jun16</t>
  </si>
  <si>
    <t>NewColumn.Promoter Sales Amt Jul16</t>
  </si>
  <si>
    <t>Bangrak</t>
  </si>
  <si>
    <t>Home Electronics</t>
  </si>
  <si>
    <t>IM</t>
  </si>
  <si>
    <t>HHP</t>
  </si>
  <si>
    <t>A</t>
  </si>
  <si>
    <t>HYPER MT</t>
  </si>
  <si>
    <t>MS.DONGKAMON CHOUYNUAN</t>
  </si>
  <si>
    <t>CE</t>
  </si>
  <si>
    <t>AV</t>
  </si>
  <si>
    <t>C</t>
  </si>
  <si>
    <t>MR.ARTIT WONGTANEE</t>
  </si>
  <si>
    <t>MR.WUTTICHAI SUTTHIRAT</t>
  </si>
  <si>
    <t>HA</t>
  </si>
  <si>
    <t>B</t>
  </si>
  <si>
    <t>Ladprao</t>
  </si>
  <si>
    <t>Daungjai</t>
  </si>
  <si>
    <t>OPERATOR SHOP</t>
  </si>
  <si>
    <t>MS.KATWARANG YOMDOY</t>
  </si>
  <si>
    <t>N</t>
  </si>
  <si>
    <t>MS.WANDEE DARASING</t>
  </si>
  <si>
    <t>Pinklao</t>
  </si>
  <si>
    <t>Chokdee</t>
  </si>
  <si>
    <t>PREMIUM MT</t>
  </si>
  <si>
    <t>MS.PRAPATSORN</t>
  </si>
  <si>
    <t>MR.CHATCHAI</t>
  </si>
  <si>
    <t>MR.SUCHART</t>
  </si>
  <si>
    <t>MR.PONCHAI</t>
  </si>
  <si>
    <t>D</t>
  </si>
  <si>
    <t>MR.SANGA</t>
  </si>
  <si>
    <t>Thapra</t>
  </si>
  <si>
    <t>Power Life</t>
  </si>
  <si>
    <t>MR.PATARACHAI WANGLANG</t>
  </si>
  <si>
    <t>MR.WIRAT DAMKERT</t>
  </si>
  <si>
    <t>MR.PAIROJ JARERNPOL</t>
  </si>
  <si>
    <t>MR.PRASET MAHAMMAD</t>
  </si>
  <si>
    <t>Phuket</t>
  </si>
  <si>
    <t>Phuket Express</t>
  </si>
  <si>
    <t>MR.PIRAPONG SAMAPONG</t>
  </si>
  <si>
    <t>To Be</t>
  </si>
  <si>
    <t>As Is</t>
  </si>
  <si>
    <t>Key_ShopProd</t>
  </si>
  <si>
    <t>Key_ID</t>
  </si>
  <si>
    <t>None</t>
  </si>
  <si>
    <t>Key_Cnt</t>
  </si>
  <si>
    <t>Cust_ID</t>
  </si>
  <si>
    <t>Cust_Prod</t>
  </si>
  <si>
    <t>Cust_Prod_CNT</t>
  </si>
  <si>
    <t>&lt;&lt; บรรทัดนี้ต้องเว้นไว้</t>
  </si>
  <si>
    <t>สูตรใน Column V ถึง Y ต้องมีครบทุกบรรทัด (มีมากกว่าข้อมูลจริงได้)</t>
  </si>
  <si>
    <t xml:space="preserve">เงื่อนไข : ข้อมูลต้องเรียงลำดับตาม Location + ChnlType + Shop 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</si>
</sst>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General;[Red]General;"/>
  </numFmts>
  <fonts count="6" x14ac:knownFonts="1">
    <font>
      <sz val="11"/>
      <color theme="1"/>
      <name val="Tahoma"/>
      <family val="2"/>
      <scheme val="minor"/>
    </font>
    <font>
      <b/>
      <sz val="11"/>
      <color rgb="FFFFFFFF"/>
      <name val="Tahoma"/>
      <family val="2"/>
      <scheme val="minor"/>
    </font>
    <font>
      <sz val="11"/>
      <color rgb="FFFF0000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9" tint="-0.249977111117893"/>
      <name val="Tahoma"/>
      <family val="2"/>
      <scheme val="minor"/>
    </font>
    <font>
      <b/>
      <u/>
      <sz val="11"/>
      <color rgb="FFFF000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A9D08E"/>
      </left>
      <right/>
      <top style="thin">
        <color rgb="FFA9D08E"/>
      </top>
      <bottom/>
      <diagonal/>
    </border>
    <border>
      <left/>
      <right/>
      <top style="thin">
        <color rgb="FFA9D08E"/>
      </top>
      <bottom/>
      <diagonal/>
    </border>
    <border>
      <left style="thin">
        <color rgb="FFA9D08E"/>
      </left>
      <right/>
      <top style="thin">
        <color rgb="FFA9D08E"/>
      </top>
      <bottom style="thin">
        <color rgb="FFA9D08E"/>
      </bottom>
      <diagonal/>
    </border>
    <border>
      <left/>
      <right/>
      <top style="thin">
        <color rgb="FFA9D08E"/>
      </top>
      <bottom style="thin">
        <color rgb="FFA9D08E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3" borderId="2" xfId="0" applyNumberFormat="1" applyFont="1" applyFill="1" applyBorder="1" applyAlignment="1"/>
    <xf numFmtId="0" fontId="0" fillId="0" borderId="1" xfId="0" applyNumberFormat="1" applyFill="1" applyBorder="1" applyAlignment="1"/>
    <xf numFmtId="0" fontId="0" fillId="0" borderId="2" xfId="0" applyNumberFormat="1" applyFill="1" applyBorder="1" applyAlignment="1"/>
    <xf numFmtId="0" fontId="0" fillId="4" borderId="1" xfId="0" applyNumberFormat="1" applyFill="1" applyBorder="1" applyAlignment="1"/>
    <xf numFmtId="0" fontId="0" fillId="4" borderId="2" xfId="0" applyNumberFormat="1" applyFill="1" applyBorder="1" applyAlignment="1"/>
    <xf numFmtId="0" fontId="0" fillId="4" borderId="3" xfId="0" applyNumberFormat="1" applyFill="1" applyBorder="1" applyAlignment="1"/>
    <xf numFmtId="0" fontId="0" fillId="4" borderId="4" xfId="0" applyNumberFormat="1" applyFill="1" applyBorder="1" applyAlignment="1"/>
    <xf numFmtId="0" fontId="2" fillId="4" borderId="1" xfId="0" applyNumberFormat="1" applyFont="1" applyFill="1" applyBorder="1" applyAlignment="1"/>
    <xf numFmtId="0" fontId="2" fillId="4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4" borderId="5" xfId="0" applyNumberFormat="1" applyFill="1" applyBorder="1" applyAlignment="1"/>
    <xf numFmtId="0" fontId="1" fillId="2" borderId="0" xfId="0" applyNumberFormat="1" applyFont="1" applyFill="1" applyBorder="1" applyAlignment="1"/>
    <xf numFmtId="0" fontId="4" fillId="5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/>
    <xf numFmtId="187" fontId="0" fillId="0" borderId="0" xfId="0" applyNumberFormat="1" applyBorder="1"/>
    <xf numFmtId="0" fontId="0" fillId="6" borderId="0" xfId="0" applyFill="1"/>
    <xf numFmtId="0" fontId="0" fillId="0" borderId="0" xfId="0" applyBorder="1" applyAlignment="1">
      <alignment horizontal="center"/>
    </xf>
    <xf numFmtId="0" fontId="2" fillId="4" borderId="5" xfId="0" applyNumberFormat="1" applyFont="1" applyFill="1" applyBorder="1" applyAlignment="1">
      <alignment vertical="top"/>
    </xf>
    <xf numFmtId="0" fontId="5" fillId="0" borderId="0" xfId="0" applyFont="1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0" fillId="7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0"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color theme="0"/>
      </font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font>
        <color theme="0"/>
      </font>
      <border>
        <left style="thin">
          <color auto="1"/>
        </left>
        <right style="thin">
          <color auto="1"/>
        </right>
      </border>
    </dxf>
    <dxf>
      <font>
        <color theme="0"/>
      </font>
    </dxf>
    <dxf>
      <border>
        <top style="thin">
          <color auto="1"/>
        </top>
        <vertical/>
        <horizontal/>
      </border>
    </dxf>
    <dxf>
      <font>
        <color theme="0"/>
      </font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</border>
    </dxf>
    <dxf>
      <border>
        <top style="thin">
          <color auto="1"/>
        </top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opLeftCell="A25" workbookViewId="0">
      <selection activeCell="D3" sqref="D3"/>
    </sheetView>
  </sheetViews>
  <sheetFormatPr defaultRowHeight="14.25" x14ac:dyDescent="0.2"/>
  <cols>
    <col min="2" max="2" width="18.125" customWidth="1"/>
  </cols>
  <sheetData>
    <row r="1" spans="1:19" x14ac:dyDescent="0.2">
      <c r="A1" s="12" t="s">
        <v>58</v>
      </c>
    </row>
    <row r="2" spans="1:19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</row>
    <row r="3" spans="1:19" x14ac:dyDescent="0.2">
      <c r="A3" s="10" t="s">
        <v>19</v>
      </c>
      <c r="B3" s="11" t="s">
        <v>20</v>
      </c>
      <c r="C3" s="7" t="s">
        <v>21</v>
      </c>
      <c r="D3" s="7" t="s">
        <v>22</v>
      </c>
      <c r="E3" s="7" t="s">
        <v>23</v>
      </c>
      <c r="F3" s="11" t="s">
        <v>24</v>
      </c>
      <c r="G3" s="7">
        <v>807430</v>
      </c>
      <c r="H3" s="7">
        <v>652660</v>
      </c>
      <c r="I3" s="7">
        <v>811670</v>
      </c>
      <c r="J3" s="7">
        <v>94</v>
      </c>
      <c r="K3" s="7">
        <v>84</v>
      </c>
      <c r="L3" s="7">
        <v>92</v>
      </c>
      <c r="M3" s="7">
        <v>0.81499999999999995</v>
      </c>
      <c r="N3" s="7">
        <v>12</v>
      </c>
      <c r="O3" s="7" t="s">
        <v>25</v>
      </c>
      <c r="P3" s="7" t="s">
        <v>23</v>
      </c>
      <c r="Q3" s="7">
        <v>1326070</v>
      </c>
      <c r="R3" s="7">
        <v>807430</v>
      </c>
      <c r="S3" s="7">
        <v>652660</v>
      </c>
    </row>
    <row r="4" spans="1:19" x14ac:dyDescent="0.2">
      <c r="A4" s="10" t="s">
        <v>19</v>
      </c>
      <c r="B4" s="11" t="s">
        <v>20</v>
      </c>
      <c r="C4" s="11" t="s">
        <v>26</v>
      </c>
      <c r="D4" s="11" t="s">
        <v>27</v>
      </c>
      <c r="E4" s="11" t="s">
        <v>28</v>
      </c>
      <c r="F4" s="11" t="s">
        <v>24</v>
      </c>
      <c r="G4" s="11">
        <v>645483</v>
      </c>
      <c r="H4" s="11">
        <v>532041</v>
      </c>
      <c r="I4" s="11">
        <v>538089</v>
      </c>
      <c r="J4" s="11">
        <v>52</v>
      </c>
      <c r="K4" s="11">
        <v>45</v>
      </c>
      <c r="L4" s="11">
        <v>41</v>
      </c>
      <c r="M4" s="11">
        <v>0.40300000000000002</v>
      </c>
      <c r="N4" s="11">
        <v>21</v>
      </c>
      <c r="O4" s="7" t="s">
        <v>29</v>
      </c>
      <c r="P4" s="7" t="s">
        <v>28</v>
      </c>
      <c r="Q4" s="7">
        <v>701190</v>
      </c>
      <c r="R4" s="7">
        <v>611470</v>
      </c>
      <c r="S4" s="7">
        <v>496550</v>
      </c>
    </row>
    <row r="5" spans="1:19" x14ac:dyDescent="0.2">
      <c r="A5" s="10" t="s">
        <v>19</v>
      </c>
      <c r="B5" s="11" t="s">
        <v>20</v>
      </c>
      <c r="C5" s="11" t="s">
        <v>26</v>
      </c>
      <c r="D5" s="11" t="s">
        <v>27</v>
      </c>
      <c r="E5" s="11" t="s">
        <v>28</v>
      </c>
      <c r="F5" s="11" t="s">
        <v>24</v>
      </c>
      <c r="G5" s="11">
        <v>645483</v>
      </c>
      <c r="H5" s="11">
        <v>532041</v>
      </c>
      <c r="I5" s="11">
        <v>538089</v>
      </c>
      <c r="J5" s="11">
        <v>52</v>
      </c>
      <c r="K5" s="11">
        <v>45</v>
      </c>
      <c r="L5" s="11">
        <v>41</v>
      </c>
      <c r="M5" s="11">
        <v>0.40300000000000002</v>
      </c>
      <c r="N5" s="11">
        <v>21</v>
      </c>
      <c r="O5" s="7" t="s">
        <v>30</v>
      </c>
      <c r="P5" s="7" t="s">
        <v>23</v>
      </c>
      <c r="Q5" s="7">
        <v>1239119</v>
      </c>
      <c r="R5" s="7">
        <v>1021233</v>
      </c>
      <c r="S5" s="7">
        <v>672670</v>
      </c>
    </row>
    <row r="6" spans="1:19" x14ac:dyDescent="0.2">
      <c r="A6" s="10" t="s">
        <v>19</v>
      </c>
      <c r="B6" s="11" t="s">
        <v>20</v>
      </c>
      <c r="C6" s="11" t="s">
        <v>26</v>
      </c>
      <c r="D6" s="11" t="s">
        <v>31</v>
      </c>
      <c r="E6" s="11" t="s">
        <v>32</v>
      </c>
      <c r="F6" s="11" t="s">
        <v>24</v>
      </c>
      <c r="G6" s="11">
        <v>1185383</v>
      </c>
      <c r="H6" s="11">
        <v>756995</v>
      </c>
      <c r="I6" s="11">
        <v>942386</v>
      </c>
      <c r="J6" s="11">
        <v>128</v>
      </c>
      <c r="K6" s="11">
        <v>144</v>
      </c>
      <c r="L6" s="11">
        <v>168</v>
      </c>
      <c r="M6" s="11">
        <v>0.23100000000000001</v>
      </c>
      <c r="N6" s="11">
        <v>26</v>
      </c>
      <c r="O6" s="7" t="s">
        <v>29</v>
      </c>
      <c r="P6" s="7" t="s">
        <v>28</v>
      </c>
      <c r="Q6" s="7">
        <v>701190</v>
      </c>
      <c r="R6" s="7">
        <v>611470</v>
      </c>
      <c r="S6" s="7">
        <v>496550</v>
      </c>
    </row>
    <row r="7" spans="1:19" x14ac:dyDescent="0.2">
      <c r="A7" s="10" t="s">
        <v>19</v>
      </c>
      <c r="B7" s="11" t="s">
        <v>20</v>
      </c>
      <c r="C7" s="11" t="s">
        <v>26</v>
      </c>
      <c r="D7" s="11" t="s">
        <v>31</v>
      </c>
      <c r="E7" s="11" t="s">
        <v>32</v>
      </c>
      <c r="F7" s="11" t="s">
        <v>24</v>
      </c>
      <c r="G7" s="11">
        <v>1185383</v>
      </c>
      <c r="H7" s="11">
        <v>756995</v>
      </c>
      <c r="I7" s="11">
        <v>942386</v>
      </c>
      <c r="J7" s="11">
        <v>128</v>
      </c>
      <c r="K7" s="11">
        <v>144</v>
      </c>
      <c r="L7" s="11">
        <v>168</v>
      </c>
      <c r="M7" s="11">
        <v>0.23100000000000001</v>
      </c>
      <c r="N7" s="11">
        <v>26</v>
      </c>
      <c r="O7" s="7" t="s">
        <v>30</v>
      </c>
      <c r="P7" s="7" t="s">
        <v>23</v>
      </c>
      <c r="Q7" s="7">
        <v>1239119</v>
      </c>
      <c r="R7" s="7">
        <v>1021233</v>
      </c>
      <c r="S7" s="7">
        <v>672670</v>
      </c>
    </row>
    <row r="8" spans="1:19" x14ac:dyDescent="0.2">
      <c r="A8" s="4" t="s">
        <v>33</v>
      </c>
      <c r="B8" s="5" t="s">
        <v>34</v>
      </c>
      <c r="C8" s="5" t="s">
        <v>21</v>
      </c>
      <c r="D8" s="5" t="s">
        <v>22</v>
      </c>
      <c r="E8" s="5" t="s">
        <v>32</v>
      </c>
      <c r="F8" s="5" t="s">
        <v>35</v>
      </c>
      <c r="G8" s="5">
        <v>2040693</v>
      </c>
      <c r="H8" s="5">
        <v>3629115</v>
      </c>
      <c r="I8" s="5">
        <v>2299790</v>
      </c>
      <c r="J8" s="5">
        <v>223</v>
      </c>
      <c r="K8" s="5">
        <v>426</v>
      </c>
      <c r="L8" s="5">
        <v>273</v>
      </c>
      <c r="M8" s="5">
        <v>0.27</v>
      </c>
      <c r="N8" s="5">
        <v>6</v>
      </c>
      <c r="O8" s="5" t="s">
        <v>36</v>
      </c>
      <c r="P8" s="5" t="s">
        <v>37</v>
      </c>
      <c r="Q8" s="5"/>
      <c r="R8" s="5">
        <v>2040697</v>
      </c>
      <c r="S8" s="5">
        <v>3724719</v>
      </c>
    </row>
    <row r="9" spans="1:19" x14ac:dyDescent="0.2">
      <c r="A9" s="4" t="s">
        <v>33</v>
      </c>
      <c r="B9" s="5" t="s">
        <v>34</v>
      </c>
      <c r="C9" s="5" t="s">
        <v>21</v>
      </c>
      <c r="D9" s="5" t="s">
        <v>22</v>
      </c>
      <c r="E9" s="5" t="s">
        <v>32</v>
      </c>
      <c r="F9" s="5" t="s">
        <v>35</v>
      </c>
      <c r="G9" s="5">
        <v>2040693</v>
      </c>
      <c r="H9" s="5">
        <v>3629115</v>
      </c>
      <c r="I9" s="5">
        <v>2299790</v>
      </c>
      <c r="J9" s="5">
        <v>223</v>
      </c>
      <c r="K9" s="5">
        <v>426</v>
      </c>
      <c r="L9" s="5">
        <v>273</v>
      </c>
      <c r="M9" s="5">
        <v>0.27</v>
      </c>
      <c r="N9" s="5">
        <v>6</v>
      </c>
      <c r="O9" s="5" t="s">
        <v>38</v>
      </c>
      <c r="P9" s="5" t="s">
        <v>23</v>
      </c>
      <c r="Q9" s="5">
        <v>1860632</v>
      </c>
      <c r="R9" s="5"/>
      <c r="S9" s="5"/>
    </row>
    <row r="10" spans="1:19" x14ac:dyDescent="0.2">
      <c r="A10" s="6" t="s">
        <v>39</v>
      </c>
      <c r="B10" s="7" t="s">
        <v>40</v>
      </c>
      <c r="C10" s="7" t="s">
        <v>21</v>
      </c>
      <c r="D10" s="7" t="s">
        <v>22</v>
      </c>
      <c r="E10" s="7" t="s">
        <v>23</v>
      </c>
      <c r="F10" s="7" t="s">
        <v>41</v>
      </c>
      <c r="G10" s="7">
        <v>3126560</v>
      </c>
      <c r="H10" s="7">
        <v>3376650</v>
      </c>
      <c r="I10" s="7">
        <v>2810380</v>
      </c>
      <c r="J10" s="7">
        <v>300</v>
      </c>
      <c r="K10" s="7">
        <v>314</v>
      </c>
      <c r="L10" s="7">
        <v>254</v>
      </c>
      <c r="M10" s="7">
        <v>0.59099999999999997</v>
      </c>
      <c r="N10" s="7">
        <v>18</v>
      </c>
      <c r="O10" s="7" t="s">
        <v>42</v>
      </c>
      <c r="P10" s="7" t="s">
        <v>23</v>
      </c>
      <c r="Q10" s="7">
        <v>2901250</v>
      </c>
      <c r="R10" s="7">
        <v>3167240</v>
      </c>
      <c r="S10" s="7">
        <v>3438530</v>
      </c>
    </row>
    <row r="11" spans="1:19" x14ac:dyDescent="0.2">
      <c r="A11" s="6" t="s">
        <v>39</v>
      </c>
      <c r="B11" s="7" t="s">
        <v>40</v>
      </c>
      <c r="C11" s="7" t="s">
        <v>26</v>
      </c>
      <c r="D11" s="7" t="s">
        <v>27</v>
      </c>
      <c r="E11" s="7" t="s">
        <v>23</v>
      </c>
      <c r="F11" s="7" t="s">
        <v>41</v>
      </c>
      <c r="G11" s="7">
        <v>5128411</v>
      </c>
      <c r="H11" s="7">
        <v>6091077</v>
      </c>
      <c r="I11" s="7">
        <v>4209539</v>
      </c>
      <c r="J11" s="7">
        <v>218</v>
      </c>
      <c r="K11" s="7">
        <v>211</v>
      </c>
      <c r="L11" s="7">
        <v>165</v>
      </c>
      <c r="M11" s="7">
        <v>0.436</v>
      </c>
      <c r="N11" s="7">
        <v>44</v>
      </c>
      <c r="O11" s="7" t="s">
        <v>43</v>
      </c>
      <c r="P11" s="7" t="s">
        <v>32</v>
      </c>
      <c r="Q11" s="7">
        <v>1738447</v>
      </c>
      <c r="R11" s="7">
        <v>2410277</v>
      </c>
      <c r="S11" s="7">
        <v>2964006</v>
      </c>
    </row>
    <row r="12" spans="1:19" x14ac:dyDescent="0.2">
      <c r="A12" s="6" t="s">
        <v>39</v>
      </c>
      <c r="B12" s="7" t="s">
        <v>40</v>
      </c>
      <c r="C12" s="7" t="s">
        <v>26</v>
      </c>
      <c r="D12" s="7" t="s">
        <v>27</v>
      </c>
      <c r="E12" s="7" t="s">
        <v>23</v>
      </c>
      <c r="F12" s="7" t="s">
        <v>41</v>
      </c>
      <c r="G12" s="7">
        <v>5128411</v>
      </c>
      <c r="H12" s="7">
        <v>6091077</v>
      </c>
      <c r="I12" s="7">
        <v>4209539</v>
      </c>
      <c r="J12" s="7">
        <v>218</v>
      </c>
      <c r="K12" s="7">
        <v>211</v>
      </c>
      <c r="L12" s="7">
        <v>165</v>
      </c>
      <c r="M12" s="7">
        <v>0.436</v>
      </c>
      <c r="N12" s="7">
        <v>44</v>
      </c>
      <c r="O12" s="7" t="s">
        <v>44</v>
      </c>
      <c r="P12" s="7" t="s">
        <v>23</v>
      </c>
      <c r="Q12" s="7">
        <v>1738447</v>
      </c>
      <c r="R12" s="7">
        <v>2410277</v>
      </c>
      <c r="S12" s="7">
        <v>2964006</v>
      </c>
    </row>
    <row r="13" spans="1:19" x14ac:dyDescent="0.2">
      <c r="A13" s="6" t="s">
        <v>39</v>
      </c>
      <c r="B13" s="7" t="s">
        <v>40</v>
      </c>
      <c r="C13" s="7" t="s">
        <v>26</v>
      </c>
      <c r="D13" s="7" t="s">
        <v>27</v>
      </c>
      <c r="E13" s="7" t="s">
        <v>23</v>
      </c>
      <c r="F13" s="7" t="s">
        <v>41</v>
      </c>
      <c r="G13" s="7">
        <v>5128411</v>
      </c>
      <c r="H13" s="7">
        <v>6091077</v>
      </c>
      <c r="I13" s="7">
        <v>4209539</v>
      </c>
      <c r="J13" s="7">
        <v>218</v>
      </c>
      <c r="K13" s="7">
        <v>211</v>
      </c>
      <c r="L13" s="7">
        <v>165</v>
      </c>
      <c r="M13" s="7">
        <v>0.436</v>
      </c>
      <c r="N13" s="7">
        <v>44</v>
      </c>
      <c r="O13" s="7" t="s">
        <v>45</v>
      </c>
      <c r="P13" s="7" t="s">
        <v>46</v>
      </c>
      <c r="Q13" s="7">
        <v>447300</v>
      </c>
      <c r="R13" s="7">
        <v>330580</v>
      </c>
      <c r="S13" s="7">
        <v>412946</v>
      </c>
    </row>
    <row r="14" spans="1:19" x14ac:dyDescent="0.2">
      <c r="A14" s="6" t="s">
        <v>39</v>
      </c>
      <c r="B14" s="7" t="s">
        <v>40</v>
      </c>
      <c r="C14" s="7" t="s">
        <v>26</v>
      </c>
      <c r="D14" s="7" t="s">
        <v>27</v>
      </c>
      <c r="E14" s="7" t="s">
        <v>23</v>
      </c>
      <c r="F14" s="7" t="s">
        <v>41</v>
      </c>
      <c r="G14" s="7">
        <v>5128411</v>
      </c>
      <c r="H14" s="7">
        <v>6091077</v>
      </c>
      <c r="I14" s="7">
        <v>4209539</v>
      </c>
      <c r="J14" s="7">
        <v>218</v>
      </c>
      <c r="K14" s="7">
        <v>211</v>
      </c>
      <c r="L14" s="7">
        <v>165</v>
      </c>
      <c r="M14" s="7">
        <v>0.436</v>
      </c>
      <c r="N14" s="7">
        <v>44</v>
      </c>
      <c r="O14" s="7" t="s">
        <v>47</v>
      </c>
      <c r="P14" s="7" t="s">
        <v>37</v>
      </c>
      <c r="Q14" s="7">
        <v>447300</v>
      </c>
      <c r="R14" s="7">
        <v>330580</v>
      </c>
      <c r="S14" s="7">
        <v>412946</v>
      </c>
    </row>
    <row r="15" spans="1:19" x14ac:dyDescent="0.2">
      <c r="A15" s="6" t="s">
        <v>39</v>
      </c>
      <c r="B15" s="7" t="s">
        <v>40</v>
      </c>
      <c r="C15" s="7" t="s">
        <v>26</v>
      </c>
      <c r="D15" s="7" t="s">
        <v>27</v>
      </c>
      <c r="E15" s="7" t="s">
        <v>32</v>
      </c>
      <c r="F15" s="7" t="s">
        <v>41</v>
      </c>
      <c r="G15" s="7">
        <v>5128411</v>
      </c>
      <c r="H15" s="7"/>
      <c r="I15" s="7"/>
      <c r="J15" s="7">
        <v>218</v>
      </c>
      <c r="K15" s="7"/>
      <c r="L15" s="7"/>
      <c r="M15" s="7">
        <v>0.46899999999999997</v>
      </c>
      <c r="N15" s="7"/>
      <c r="O15" s="7" t="s">
        <v>43</v>
      </c>
      <c r="P15" s="7" t="s">
        <v>32</v>
      </c>
      <c r="Q15" s="7">
        <v>1738447</v>
      </c>
      <c r="R15" s="7">
        <v>2410277</v>
      </c>
      <c r="S15" s="7">
        <v>2964006</v>
      </c>
    </row>
    <row r="16" spans="1:19" x14ac:dyDescent="0.2">
      <c r="A16" s="6" t="s">
        <v>39</v>
      </c>
      <c r="B16" s="7" t="s">
        <v>40</v>
      </c>
      <c r="C16" s="7" t="s">
        <v>26</v>
      </c>
      <c r="D16" s="7" t="s">
        <v>27</v>
      </c>
      <c r="E16" s="7" t="s">
        <v>32</v>
      </c>
      <c r="F16" s="7" t="s">
        <v>41</v>
      </c>
      <c r="G16" s="7">
        <v>5128411</v>
      </c>
      <c r="H16" s="7"/>
      <c r="I16" s="7"/>
      <c r="J16" s="7">
        <v>218</v>
      </c>
      <c r="K16" s="7"/>
      <c r="L16" s="7"/>
      <c r="M16" s="7">
        <v>0.46899999999999997</v>
      </c>
      <c r="N16" s="7"/>
      <c r="O16" s="7" t="s">
        <v>44</v>
      </c>
      <c r="P16" s="7" t="s">
        <v>23</v>
      </c>
      <c r="Q16" s="7">
        <v>1738447</v>
      </c>
      <c r="R16" s="7">
        <v>2410277</v>
      </c>
      <c r="S16" s="7">
        <v>2964006</v>
      </c>
    </row>
    <row r="17" spans="1:19" x14ac:dyDescent="0.2">
      <c r="A17" s="6" t="s">
        <v>39</v>
      </c>
      <c r="B17" s="7" t="s">
        <v>40</v>
      </c>
      <c r="C17" s="7" t="s">
        <v>26</v>
      </c>
      <c r="D17" s="7" t="s">
        <v>27</v>
      </c>
      <c r="E17" s="7" t="s">
        <v>32</v>
      </c>
      <c r="F17" s="7" t="s">
        <v>41</v>
      </c>
      <c r="G17" s="7">
        <v>5128411</v>
      </c>
      <c r="H17" s="7"/>
      <c r="I17" s="7"/>
      <c r="J17" s="7">
        <v>218</v>
      </c>
      <c r="K17" s="7"/>
      <c r="L17" s="7"/>
      <c r="M17" s="7">
        <v>0.46899999999999997</v>
      </c>
      <c r="N17" s="7"/>
      <c r="O17" s="7" t="s">
        <v>45</v>
      </c>
      <c r="P17" s="7" t="s">
        <v>46</v>
      </c>
      <c r="Q17" s="7">
        <v>447300</v>
      </c>
      <c r="R17" s="7">
        <v>330580</v>
      </c>
      <c r="S17" s="7">
        <v>412946</v>
      </c>
    </row>
    <row r="18" spans="1:19" x14ac:dyDescent="0.2">
      <c r="A18" s="6" t="s">
        <v>39</v>
      </c>
      <c r="B18" s="7" t="s">
        <v>40</v>
      </c>
      <c r="C18" s="7" t="s">
        <v>26</v>
      </c>
      <c r="D18" s="7" t="s">
        <v>27</v>
      </c>
      <c r="E18" s="7" t="s">
        <v>32</v>
      </c>
      <c r="F18" s="7" t="s">
        <v>41</v>
      </c>
      <c r="G18" s="7">
        <v>5128411</v>
      </c>
      <c r="H18" s="7"/>
      <c r="I18" s="7"/>
      <c r="J18" s="7">
        <v>218</v>
      </c>
      <c r="K18" s="7"/>
      <c r="L18" s="7"/>
      <c r="M18" s="7">
        <v>0.46899999999999997</v>
      </c>
      <c r="N18" s="7"/>
      <c r="O18" s="7" t="s">
        <v>47</v>
      </c>
      <c r="P18" s="7" t="s">
        <v>37</v>
      </c>
      <c r="Q18" s="7">
        <v>447300</v>
      </c>
      <c r="R18" s="7">
        <v>330580</v>
      </c>
      <c r="S18" s="7">
        <v>412946</v>
      </c>
    </row>
    <row r="19" spans="1:19" x14ac:dyDescent="0.2">
      <c r="A19" s="6" t="s">
        <v>39</v>
      </c>
      <c r="B19" s="7" t="s">
        <v>40</v>
      </c>
      <c r="C19" s="7" t="s">
        <v>26</v>
      </c>
      <c r="D19" s="7" t="s">
        <v>31</v>
      </c>
      <c r="E19" s="7" t="s">
        <v>32</v>
      </c>
      <c r="F19" s="7" t="s">
        <v>41</v>
      </c>
      <c r="G19" s="7">
        <v>776528</v>
      </c>
      <c r="H19" s="7">
        <v>920722</v>
      </c>
      <c r="I19" s="7">
        <v>1447805</v>
      </c>
      <c r="J19" s="7">
        <v>64</v>
      </c>
      <c r="K19" s="7">
        <v>100</v>
      </c>
      <c r="L19" s="7">
        <v>95</v>
      </c>
      <c r="M19" s="7">
        <v>0.51400000000000001</v>
      </c>
      <c r="N19" s="7">
        <v>23</v>
      </c>
      <c r="O19" s="7" t="s">
        <v>43</v>
      </c>
      <c r="P19" s="7" t="s">
        <v>32</v>
      </c>
      <c r="Q19" s="7">
        <v>1738447</v>
      </c>
      <c r="R19" s="7">
        <v>2410277</v>
      </c>
      <c r="S19" s="7">
        <v>2964006</v>
      </c>
    </row>
    <row r="20" spans="1:19" x14ac:dyDescent="0.2">
      <c r="A20" s="6" t="s">
        <v>39</v>
      </c>
      <c r="B20" s="7" t="s">
        <v>40</v>
      </c>
      <c r="C20" s="7" t="s">
        <v>26</v>
      </c>
      <c r="D20" s="7" t="s">
        <v>31</v>
      </c>
      <c r="E20" s="7" t="s">
        <v>32</v>
      </c>
      <c r="F20" s="7" t="s">
        <v>41</v>
      </c>
      <c r="G20" s="7">
        <v>776528</v>
      </c>
      <c r="H20" s="7">
        <v>920722</v>
      </c>
      <c r="I20" s="7">
        <v>1447805</v>
      </c>
      <c r="J20" s="7">
        <v>64</v>
      </c>
      <c r="K20" s="7">
        <v>100</v>
      </c>
      <c r="L20" s="7">
        <v>95</v>
      </c>
      <c r="M20" s="7">
        <v>0.51400000000000001</v>
      </c>
      <c r="N20" s="7">
        <v>23</v>
      </c>
      <c r="O20" s="7" t="s">
        <v>44</v>
      </c>
      <c r="P20" s="7" t="s">
        <v>23</v>
      </c>
      <c r="Q20" s="7">
        <v>1738447</v>
      </c>
      <c r="R20" s="7">
        <v>2410277</v>
      </c>
      <c r="S20" s="7">
        <v>2964006</v>
      </c>
    </row>
    <row r="21" spans="1:19" x14ac:dyDescent="0.2">
      <c r="A21" s="6" t="s">
        <v>39</v>
      </c>
      <c r="B21" s="7" t="s">
        <v>40</v>
      </c>
      <c r="C21" s="7" t="s">
        <v>26</v>
      </c>
      <c r="D21" s="7" t="s">
        <v>31</v>
      </c>
      <c r="E21" s="7" t="s">
        <v>32</v>
      </c>
      <c r="F21" s="7" t="s">
        <v>41</v>
      </c>
      <c r="G21" s="7">
        <v>776528</v>
      </c>
      <c r="H21" s="7">
        <v>920722</v>
      </c>
      <c r="I21" s="7">
        <v>1447805</v>
      </c>
      <c r="J21" s="7">
        <v>64</v>
      </c>
      <c r="K21" s="7">
        <v>100</v>
      </c>
      <c r="L21" s="7">
        <v>95</v>
      </c>
      <c r="M21" s="7">
        <v>0.51400000000000001</v>
      </c>
      <c r="N21" s="7">
        <v>23</v>
      </c>
      <c r="O21" s="7" t="s">
        <v>45</v>
      </c>
      <c r="P21" s="7" t="s">
        <v>46</v>
      </c>
      <c r="Q21" s="7">
        <v>447300</v>
      </c>
      <c r="R21" s="7">
        <v>330580</v>
      </c>
      <c r="S21" s="7">
        <v>412946</v>
      </c>
    </row>
    <row r="22" spans="1:19" x14ac:dyDescent="0.2">
      <c r="A22" s="6" t="s">
        <v>39</v>
      </c>
      <c r="B22" s="7" t="s">
        <v>40</v>
      </c>
      <c r="C22" s="7" t="s">
        <v>26</v>
      </c>
      <c r="D22" s="7" t="s">
        <v>31</v>
      </c>
      <c r="E22" s="7" t="s">
        <v>32</v>
      </c>
      <c r="F22" s="7" t="s">
        <v>41</v>
      </c>
      <c r="G22" s="7">
        <v>776528</v>
      </c>
      <c r="H22" s="7">
        <v>920722</v>
      </c>
      <c r="I22" s="7">
        <v>1447805</v>
      </c>
      <c r="J22" s="7">
        <v>64</v>
      </c>
      <c r="K22" s="7">
        <v>100</v>
      </c>
      <c r="L22" s="7">
        <v>95</v>
      </c>
      <c r="M22" s="7">
        <v>0.51400000000000001</v>
      </c>
      <c r="N22" s="7">
        <v>23</v>
      </c>
      <c r="O22" s="7" t="s">
        <v>47</v>
      </c>
      <c r="P22" s="7" t="s">
        <v>37</v>
      </c>
      <c r="Q22" s="7">
        <v>447300</v>
      </c>
      <c r="R22" s="7">
        <v>330580</v>
      </c>
      <c r="S22" s="7">
        <v>412946</v>
      </c>
    </row>
    <row r="23" spans="1:19" x14ac:dyDescent="0.2">
      <c r="A23" s="6" t="s">
        <v>39</v>
      </c>
      <c r="B23" s="7" t="s">
        <v>40</v>
      </c>
      <c r="C23" s="7" t="s">
        <v>26</v>
      </c>
      <c r="D23" s="7" t="s">
        <v>31</v>
      </c>
      <c r="E23" s="7" t="s">
        <v>46</v>
      </c>
      <c r="F23" s="7" t="s">
        <v>41</v>
      </c>
      <c r="G23" s="7">
        <v>776528</v>
      </c>
      <c r="H23" s="7"/>
      <c r="I23" s="7"/>
      <c r="J23" s="7">
        <v>64</v>
      </c>
      <c r="K23" s="7"/>
      <c r="L23" s="7"/>
      <c r="M23" s="7">
        <v>0.442</v>
      </c>
      <c r="N23" s="7"/>
      <c r="O23" s="7" t="s">
        <v>43</v>
      </c>
      <c r="P23" s="7" t="s">
        <v>32</v>
      </c>
      <c r="Q23" s="7">
        <v>1738447</v>
      </c>
      <c r="R23" s="7">
        <v>2410277</v>
      </c>
      <c r="S23" s="7">
        <v>2964006</v>
      </c>
    </row>
    <row r="24" spans="1:19" x14ac:dyDescent="0.2">
      <c r="A24" s="6" t="s">
        <v>39</v>
      </c>
      <c r="B24" s="7" t="s">
        <v>40</v>
      </c>
      <c r="C24" s="7" t="s">
        <v>26</v>
      </c>
      <c r="D24" s="7" t="s">
        <v>31</v>
      </c>
      <c r="E24" s="7" t="s">
        <v>46</v>
      </c>
      <c r="F24" s="7" t="s">
        <v>41</v>
      </c>
      <c r="G24" s="7">
        <v>776528</v>
      </c>
      <c r="H24" s="7"/>
      <c r="I24" s="7"/>
      <c r="J24" s="7">
        <v>64</v>
      </c>
      <c r="K24" s="7"/>
      <c r="L24" s="7"/>
      <c r="M24" s="7">
        <v>0.442</v>
      </c>
      <c r="N24" s="7"/>
      <c r="O24" s="7" t="s">
        <v>44</v>
      </c>
      <c r="P24" s="7" t="s">
        <v>23</v>
      </c>
      <c r="Q24" s="7">
        <v>1738447</v>
      </c>
      <c r="R24" s="7">
        <v>2410277</v>
      </c>
      <c r="S24" s="7">
        <v>2964006</v>
      </c>
    </row>
    <row r="25" spans="1:19" x14ac:dyDescent="0.2">
      <c r="A25" s="6" t="s">
        <v>39</v>
      </c>
      <c r="B25" s="7" t="s">
        <v>40</v>
      </c>
      <c r="C25" s="7" t="s">
        <v>26</v>
      </c>
      <c r="D25" s="7" t="s">
        <v>31</v>
      </c>
      <c r="E25" s="7" t="s">
        <v>46</v>
      </c>
      <c r="F25" s="7" t="s">
        <v>41</v>
      </c>
      <c r="G25" s="7">
        <v>776528</v>
      </c>
      <c r="H25" s="7"/>
      <c r="I25" s="7"/>
      <c r="J25" s="7">
        <v>64</v>
      </c>
      <c r="K25" s="7"/>
      <c r="L25" s="7"/>
      <c r="M25" s="7">
        <v>0.442</v>
      </c>
      <c r="N25" s="7"/>
      <c r="O25" s="7" t="s">
        <v>45</v>
      </c>
      <c r="P25" s="7" t="s">
        <v>46</v>
      </c>
      <c r="Q25" s="7">
        <v>447300</v>
      </c>
      <c r="R25" s="7">
        <v>330580</v>
      </c>
      <c r="S25" s="7">
        <v>412946</v>
      </c>
    </row>
    <row r="26" spans="1:19" x14ac:dyDescent="0.2">
      <c r="A26" s="6" t="s">
        <v>39</v>
      </c>
      <c r="B26" s="7" t="s">
        <v>40</v>
      </c>
      <c r="C26" s="7" t="s">
        <v>26</v>
      </c>
      <c r="D26" s="7" t="s">
        <v>31</v>
      </c>
      <c r="E26" s="7" t="s">
        <v>46</v>
      </c>
      <c r="F26" s="7" t="s">
        <v>41</v>
      </c>
      <c r="G26" s="7">
        <v>776528</v>
      </c>
      <c r="H26" s="7"/>
      <c r="I26" s="7"/>
      <c r="J26" s="7">
        <v>64</v>
      </c>
      <c r="K26" s="7"/>
      <c r="L26" s="7"/>
      <c r="M26" s="7">
        <v>0.442</v>
      </c>
      <c r="N26" s="7"/>
      <c r="O26" s="7" t="s">
        <v>47</v>
      </c>
      <c r="P26" s="7" t="s">
        <v>37</v>
      </c>
      <c r="Q26" s="7">
        <v>447300</v>
      </c>
      <c r="R26" s="7">
        <v>330580</v>
      </c>
      <c r="S26" s="7">
        <v>412946</v>
      </c>
    </row>
    <row r="27" spans="1:19" x14ac:dyDescent="0.2">
      <c r="A27" s="4" t="s">
        <v>48</v>
      </c>
      <c r="B27" s="5" t="s">
        <v>49</v>
      </c>
      <c r="C27" s="5" t="s">
        <v>26</v>
      </c>
      <c r="D27" s="5" t="s">
        <v>27</v>
      </c>
      <c r="E27" s="5" t="s">
        <v>32</v>
      </c>
      <c r="F27" s="5" t="s">
        <v>41</v>
      </c>
      <c r="G27" s="5">
        <v>1589179</v>
      </c>
      <c r="H27" s="5">
        <v>1365021</v>
      </c>
      <c r="I27" s="5">
        <v>1761363</v>
      </c>
      <c r="J27" s="5">
        <v>82</v>
      </c>
      <c r="K27" s="5">
        <v>68</v>
      </c>
      <c r="L27" s="5">
        <v>84</v>
      </c>
      <c r="M27" s="5">
        <v>0.30199999999999999</v>
      </c>
      <c r="N27" s="5">
        <v>52</v>
      </c>
      <c r="O27" s="5" t="s">
        <v>50</v>
      </c>
      <c r="P27" s="5" t="s">
        <v>28</v>
      </c>
      <c r="Q27" s="5">
        <v>655165</v>
      </c>
      <c r="R27" s="5">
        <v>755090</v>
      </c>
      <c r="S27" s="5">
        <v>656010</v>
      </c>
    </row>
    <row r="28" spans="1:19" x14ac:dyDescent="0.2">
      <c r="A28" s="4" t="s">
        <v>48</v>
      </c>
      <c r="B28" s="5" t="s">
        <v>49</v>
      </c>
      <c r="C28" s="5" t="s">
        <v>26</v>
      </c>
      <c r="D28" s="5" t="s">
        <v>27</v>
      </c>
      <c r="E28" s="5" t="s">
        <v>32</v>
      </c>
      <c r="F28" s="5" t="s">
        <v>41</v>
      </c>
      <c r="G28" s="5">
        <v>1589179</v>
      </c>
      <c r="H28" s="5">
        <v>1365021</v>
      </c>
      <c r="I28" s="5">
        <v>1761363</v>
      </c>
      <c r="J28" s="5">
        <v>82</v>
      </c>
      <c r="K28" s="5">
        <v>68</v>
      </c>
      <c r="L28" s="5">
        <v>84</v>
      </c>
      <c r="M28" s="5">
        <v>0.30199999999999999</v>
      </c>
      <c r="N28" s="5">
        <v>52</v>
      </c>
      <c r="O28" s="5" t="s">
        <v>51</v>
      </c>
      <c r="P28" s="5" t="s">
        <v>32</v>
      </c>
      <c r="Q28" s="5">
        <v>655165</v>
      </c>
      <c r="R28" s="5">
        <v>755090</v>
      </c>
      <c r="S28" s="5">
        <v>656010</v>
      </c>
    </row>
    <row r="29" spans="1:19" x14ac:dyDescent="0.2">
      <c r="A29" s="4" t="s">
        <v>48</v>
      </c>
      <c r="B29" s="5" t="s">
        <v>49</v>
      </c>
      <c r="C29" s="5" t="s">
        <v>26</v>
      </c>
      <c r="D29" s="5" t="s">
        <v>27</v>
      </c>
      <c r="E29" s="5" t="s">
        <v>32</v>
      </c>
      <c r="F29" s="5" t="s">
        <v>41</v>
      </c>
      <c r="G29" s="5">
        <v>1589179</v>
      </c>
      <c r="H29" s="5">
        <v>1365021</v>
      </c>
      <c r="I29" s="5">
        <v>1761363</v>
      </c>
      <c r="J29" s="5">
        <v>82</v>
      </c>
      <c r="K29" s="5">
        <v>68</v>
      </c>
      <c r="L29" s="5">
        <v>84</v>
      </c>
      <c r="M29" s="5">
        <v>0.30199999999999999</v>
      </c>
      <c r="N29" s="5">
        <v>52</v>
      </c>
      <c r="O29" s="5" t="s">
        <v>52</v>
      </c>
      <c r="P29" s="5" t="s">
        <v>28</v>
      </c>
      <c r="Q29" s="5">
        <v>657366</v>
      </c>
      <c r="R29" s="5">
        <v>469260</v>
      </c>
      <c r="S29" s="5">
        <v>683231</v>
      </c>
    </row>
    <row r="30" spans="1:19" x14ac:dyDescent="0.2">
      <c r="A30" s="4" t="s">
        <v>48</v>
      </c>
      <c r="B30" s="5" t="s">
        <v>49</v>
      </c>
      <c r="C30" s="5" t="s">
        <v>26</v>
      </c>
      <c r="D30" s="5" t="s">
        <v>27</v>
      </c>
      <c r="E30" s="5" t="s">
        <v>32</v>
      </c>
      <c r="F30" s="5" t="s">
        <v>41</v>
      </c>
      <c r="G30" s="5">
        <v>1589179</v>
      </c>
      <c r="H30" s="5">
        <v>1365021</v>
      </c>
      <c r="I30" s="5">
        <v>1761363</v>
      </c>
      <c r="J30" s="5">
        <v>82</v>
      </c>
      <c r="K30" s="5">
        <v>68</v>
      </c>
      <c r="L30" s="5">
        <v>84</v>
      </c>
      <c r="M30" s="5">
        <v>0.30199999999999999</v>
      </c>
      <c r="N30" s="5">
        <v>52</v>
      </c>
      <c r="O30" s="5" t="s">
        <v>53</v>
      </c>
      <c r="P30" s="5" t="s">
        <v>32</v>
      </c>
      <c r="Q30" s="5">
        <v>657366</v>
      </c>
      <c r="R30" s="5">
        <v>469260</v>
      </c>
      <c r="S30" s="5">
        <v>683231</v>
      </c>
    </row>
    <row r="31" spans="1:19" x14ac:dyDescent="0.2">
      <c r="A31" s="4" t="s">
        <v>48</v>
      </c>
      <c r="B31" s="5" t="s">
        <v>49</v>
      </c>
      <c r="C31" s="5" t="s">
        <v>26</v>
      </c>
      <c r="D31" s="5" t="s">
        <v>31</v>
      </c>
      <c r="E31" s="5" t="s">
        <v>32</v>
      </c>
      <c r="F31" s="5" t="s">
        <v>41</v>
      </c>
      <c r="G31" s="5">
        <v>1115497</v>
      </c>
      <c r="H31" s="5">
        <v>1409938</v>
      </c>
      <c r="I31" s="5">
        <v>2319619</v>
      </c>
      <c r="J31" s="5">
        <v>78</v>
      </c>
      <c r="K31" s="5">
        <v>103</v>
      </c>
      <c r="L31" s="5">
        <v>191</v>
      </c>
      <c r="M31" s="5">
        <v>0.46500000000000002</v>
      </c>
      <c r="N31" s="5">
        <v>44</v>
      </c>
      <c r="O31" s="5" t="s">
        <v>50</v>
      </c>
      <c r="P31" s="5" t="s">
        <v>28</v>
      </c>
      <c r="Q31" s="5">
        <v>655165</v>
      </c>
      <c r="R31" s="5">
        <v>755090</v>
      </c>
      <c r="S31" s="5">
        <v>656010</v>
      </c>
    </row>
    <row r="32" spans="1:19" x14ac:dyDescent="0.2">
      <c r="A32" s="4" t="s">
        <v>48</v>
      </c>
      <c r="B32" s="5" t="s">
        <v>49</v>
      </c>
      <c r="C32" s="5" t="s">
        <v>26</v>
      </c>
      <c r="D32" s="5" t="s">
        <v>31</v>
      </c>
      <c r="E32" s="5" t="s">
        <v>32</v>
      </c>
      <c r="F32" s="5" t="s">
        <v>41</v>
      </c>
      <c r="G32" s="5">
        <v>1115497</v>
      </c>
      <c r="H32" s="5">
        <v>1409938</v>
      </c>
      <c r="I32" s="5">
        <v>2319619</v>
      </c>
      <c r="J32" s="5">
        <v>78</v>
      </c>
      <c r="K32" s="5">
        <v>103</v>
      </c>
      <c r="L32" s="5">
        <v>191</v>
      </c>
      <c r="M32" s="5">
        <v>0.46500000000000002</v>
      </c>
      <c r="N32" s="5">
        <v>44</v>
      </c>
      <c r="O32" s="5" t="s">
        <v>51</v>
      </c>
      <c r="P32" s="5" t="s">
        <v>32</v>
      </c>
      <c r="Q32" s="5">
        <v>655165</v>
      </c>
      <c r="R32" s="5">
        <v>755090</v>
      </c>
      <c r="S32" s="5">
        <v>656010</v>
      </c>
    </row>
    <row r="33" spans="1:19" x14ac:dyDescent="0.2">
      <c r="A33" s="4" t="s">
        <v>48</v>
      </c>
      <c r="B33" s="5" t="s">
        <v>49</v>
      </c>
      <c r="C33" s="5" t="s">
        <v>26</v>
      </c>
      <c r="D33" s="5" t="s">
        <v>31</v>
      </c>
      <c r="E33" s="5" t="s">
        <v>32</v>
      </c>
      <c r="F33" s="5" t="s">
        <v>41</v>
      </c>
      <c r="G33" s="5">
        <v>1115497</v>
      </c>
      <c r="H33" s="5">
        <v>1409938</v>
      </c>
      <c r="I33" s="5">
        <v>2319619</v>
      </c>
      <c r="J33" s="5">
        <v>78</v>
      </c>
      <c r="K33" s="5">
        <v>103</v>
      </c>
      <c r="L33" s="5">
        <v>191</v>
      </c>
      <c r="M33" s="5">
        <v>0.46500000000000002</v>
      </c>
      <c r="N33" s="5">
        <v>44</v>
      </c>
      <c r="O33" s="5" t="s">
        <v>52</v>
      </c>
      <c r="P33" s="5" t="s">
        <v>28</v>
      </c>
      <c r="Q33" s="5">
        <v>657366</v>
      </c>
      <c r="R33" s="5">
        <v>469260</v>
      </c>
      <c r="S33" s="5">
        <v>683231</v>
      </c>
    </row>
    <row r="34" spans="1:19" x14ac:dyDescent="0.2">
      <c r="A34" s="4" t="s">
        <v>48</v>
      </c>
      <c r="B34" s="5" t="s">
        <v>49</v>
      </c>
      <c r="C34" s="5" t="s">
        <v>26</v>
      </c>
      <c r="D34" s="5" t="s">
        <v>31</v>
      </c>
      <c r="E34" s="5" t="s">
        <v>32</v>
      </c>
      <c r="F34" s="5" t="s">
        <v>41</v>
      </c>
      <c r="G34" s="5">
        <v>1115497</v>
      </c>
      <c r="H34" s="5">
        <v>1409938</v>
      </c>
      <c r="I34" s="5">
        <v>2319619</v>
      </c>
      <c r="J34" s="5">
        <v>78</v>
      </c>
      <c r="K34" s="5">
        <v>103</v>
      </c>
      <c r="L34" s="5">
        <v>191</v>
      </c>
      <c r="M34" s="5">
        <v>0.46500000000000002</v>
      </c>
      <c r="N34" s="5">
        <v>44</v>
      </c>
      <c r="O34" s="5" t="s">
        <v>53</v>
      </c>
      <c r="P34" s="5" t="s">
        <v>32</v>
      </c>
      <c r="Q34" s="5">
        <v>657366</v>
      </c>
      <c r="R34" s="5">
        <v>469260</v>
      </c>
      <c r="S34" s="5">
        <v>683231</v>
      </c>
    </row>
    <row r="35" spans="1:19" x14ac:dyDescent="0.2">
      <c r="A35" s="6" t="s">
        <v>54</v>
      </c>
      <c r="B35" s="7" t="s">
        <v>55</v>
      </c>
      <c r="C35" s="7" t="s">
        <v>26</v>
      </c>
      <c r="D35" s="7" t="s">
        <v>27</v>
      </c>
      <c r="E35" s="7" t="s">
        <v>23</v>
      </c>
      <c r="F35" s="7" t="s">
        <v>41</v>
      </c>
      <c r="G35" s="7">
        <v>932047</v>
      </c>
      <c r="H35" s="7"/>
      <c r="I35" s="7"/>
      <c r="J35" s="7">
        <v>45</v>
      </c>
      <c r="K35" s="7"/>
      <c r="L35" s="7"/>
      <c r="M35" s="7">
        <v>0.48299999999999998</v>
      </c>
      <c r="N35" s="7"/>
      <c r="O35" s="7" t="s">
        <v>56</v>
      </c>
      <c r="P35" s="7" t="s">
        <v>23</v>
      </c>
      <c r="Q35" s="7">
        <v>675450</v>
      </c>
      <c r="R35" s="7">
        <v>1118790</v>
      </c>
      <c r="S35" s="7">
        <v>1394630</v>
      </c>
    </row>
    <row r="36" spans="1:19" x14ac:dyDescent="0.2">
      <c r="A36" s="6" t="s">
        <v>54</v>
      </c>
      <c r="B36" s="7" t="s">
        <v>55</v>
      </c>
      <c r="C36" s="7" t="s">
        <v>26</v>
      </c>
      <c r="D36" s="7" t="s">
        <v>27</v>
      </c>
      <c r="E36" s="7" t="s">
        <v>28</v>
      </c>
      <c r="F36" s="7" t="s">
        <v>41</v>
      </c>
      <c r="G36" s="7"/>
      <c r="H36" s="7">
        <v>1001484</v>
      </c>
      <c r="I36" s="7">
        <v>667103</v>
      </c>
      <c r="J36" s="7"/>
      <c r="K36" s="7">
        <v>51</v>
      </c>
      <c r="L36" s="7">
        <v>39</v>
      </c>
      <c r="M36" s="7">
        <v>0.497</v>
      </c>
      <c r="N36" s="7">
        <v>35</v>
      </c>
      <c r="O36" s="7" t="s">
        <v>56</v>
      </c>
      <c r="P36" s="7" t="s">
        <v>23</v>
      </c>
      <c r="Q36" s="7">
        <v>675450</v>
      </c>
      <c r="R36" s="7">
        <v>1118790</v>
      </c>
      <c r="S36" s="7">
        <v>1394630</v>
      </c>
    </row>
    <row r="37" spans="1:19" x14ac:dyDescent="0.2">
      <c r="A37" s="8" t="s">
        <v>54</v>
      </c>
      <c r="B37" s="9" t="s">
        <v>55</v>
      </c>
      <c r="C37" s="9" t="s">
        <v>26</v>
      </c>
      <c r="D37" s="9" t="s">
        <v>31</v>
      </c>
      <c r="E37" s="9" t="s">
        <v>28</v>
      </c>
      <c r="F37" s="9" t="s">
        <v>41</v>
      </c>
      <c r="G37" s="9">
        <v>288119</v>
      </c>
      <c r="H37" s="9">
        <v>507388</v>
      </c>
      <c r="I37" s="9">
        <v>425051</v>
      </c>
      <c r="J37" s="9">
        <v>26</v>
      </c>
      <c r="K37" s="9">
        <v>38</v>
      </c>
      <c r="L37" s="9">
        <v>39</v>
      </c>
      <c r="M37" s="9">
        <v>0.378</v>
      </c>
      <c r="N37" s="9">
        <v>42</v>
      </c>
      <c r="O37" s="9" t="s">
        <v>56</v>
      </c>
      <c r="P37" s="9" t="s">
        <v>23</v>
      </c>
      <c r="Q37" s="9">
        <v>675450</v>
      </c>
      <c r="R37" s="9">
        <v>1118790</v>
      </c>
      <c r="S37" s="9">
        <v>1394630</v>
      </c>
    </row>
    <row r="40" spans="1:19" x14ac:dyDescent="0.2">
      <c r="A40" s="12" t="s">
        <v>57</v>
      </c>
    </row>
    <row r="41" spans="1:19" x14ac:dyDescent="0.2">
      <c r="A41" s="1" t="s">
        <v>0</v>
      </c>
      <c r="B41" s="2" t="s">
        <v>1</v>
      </c>
      <c r="C41" s="2" t="s">
        <v>2</v>
      </c>
      <c r="D41" s="2" t="s">
        <v>3</v>
      </c>
      <c r="E41" s="2" t="s">
        <v>4</v>
      </c>
      <c r="F41" s="2" t="s">
        <v>5</v>
      </c>
      <c r="G41" s="3" t="s">
        <v>6</v>
      </c>
      <c r="H41" s="3" t="s">
        <v>7</v>
      </c>
      <c r="I41" s="3" t="s">
        <v>8</v>
      </c>
      <c r="J41" s="3" t="s">
        <v>9</v>
      </c>
      <c r="K41" s="3" t="s">
        <v>10</v>
      </c>
      <c r="L41" s="3" t="s">
        <v>11</v>
      </c>
      <c r="M41" s="3" t="s">
        <v>12</v>
      </c>
      <c r="N41" s="3" t="s">
        <v>13</v>
      </c>
      <c r="O41" s="2" t="s">
        <v>14</v>
      </c>
      <c r="P41" s="2" t="s">
        <v>15</v>
      </c>
      <c r="Q41" s="2" t="s">
        <v>16</v>
      </c>
      <c r="R41" s="2" t="s">
        <v>17</v>
      </c>
      <c r="S41" s="2" t="s">
        <v>18</v>
      </c>
    </row>
    <row r="42" spans="1:19" x14ac:dyDescent="0.2">
      <c r="A42" s="22" t="s">
        <v>19</v>
      </c>
      <c r="B42" s="22" t="s">
        <v>20</v>
      </c>
      <c r="C42" s="13" t="s">
        <v>21</v>
      </c>
      <c r="D42" s="13" t="s">
        <v>22</v>
      </c>
      <c r="E42" s="13" t="s">
        <v>23</v>
      </c>
      <c r="F42" s="22" t="s">
        <v>24</v>
      </c>
      <c r="G42" s="13">
        <v>807430</v>
      </c>
      <c r="H42" s="13">
        <v>652660</v>
      </c>
      <c r="I42" s="13">
        <v>811670</v>
      </c>
      <c r="J42" s="13">
        <v>94</v>
      </c>
      <c r="K42" s="13">
        <v>84</v>
      </c>
      <c r="L42" s="13">
        <v>92</v>
      </c>
      <c r="M42" s="13">
        <v>0.81499999999999995</v>
      </c>
      <c r="N42" s="13">
        <v>12</v>
      </c>
      <c r="O42" s="7" t="s">
        <v>25</v>
      </c>
      <c r="P42" s="7" t="s">
        <v>23</v>
      </c>
      <c r="Q42" s="7">
        <v>1326070</v>
      </c>
      <c r="R42" s="7">
        <v>807430</v>
      </c>
      <c r="S42" s="7">
        <v>652660</v>
      </c>
    </row>
    <row r="43" spans="1:19" x14ac:dyDescent="0.2">
      <c r="A43" s="22"/>
      <c r="B43" s="22"/>
      <c r="C43" s="22" t="s">
        <v>26</v>
      </c>
      <c r="D43" s="22" t="s">
        <v>27</v>
      </c>
      <c r="E43" s="22" t="s">
        <v>28</v>
      </c>
      <c r="F43" s="22"/>
      <c r="G43" s="22">
        <v>645483</v>
      </c>
      <c r="H43" s="22">
        <v>532041</v>
      </c>
      <c r="I43" s="22">
        <v>538089</v>
      </c>
      <c r="J43" s="22">
        <v>52</v>
      </c>
      <c r="K43" s="22">
        <v>45</v>
      </c>
      <c r="L43" s="22">
        <v>41</v>
      </c>
      <c r="M43" s="22">
        <v>0.40300000000000002</v>
      </c>
      <c r="N43" s="22">
        <v>21</v>
      </c>
      <c r="O43" s="7" t="s">
        <v>29</v>
      </c>
      <c r="P43" s="7" t="s">
        <v>28</v>
      </c>
      <c r="Q43" s="7">
        <v>701190</v>
      </c>
      <c r="R43" s="7">
        <v>611470</v>
      </c>
      <c r="S43" s="7">
        <v>496550</v>
      </c>
    </row>
    <row r="44" spans="1:19" x14ac:dyDescent="0.2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7" t="s">
        <v>30</v>
      </c>
      <c r="P44" s="7" t="s">
        <v>23</v>
      </c>
      <c r="Q44" s="7">
        <v>1239119</v>
      </c>
      <c r="R44" s="7">
        <v>1021233</v>
      </c>
      <c r="S44" s="7">
        <v>672670</v>
      </c>
    </row>
    <row r="45" spans="1:19" x14ac:dyDescent="0.2">
      <c r="A45" s="22"/>
      <c r="B45" s="22"/>
      <c r="C45" s="22"/>
      <c r="D45" s="22" t="s">
        <v>31</v>
      </c>
      <c r="E45" s="22" t="s">
        <v>32</v>
      </c>
      <c r="F45" s="22"/>
      <c r="G45" s="22">
        <v>1185383</v>
      </c>
      <c r="H45" s="22">
        <v>756995</v>
      </c>
      <c r="I45" s="22">
        <v>942386</v>
      </c>
      <c r="J45" s="22">
        <v>128</v>
      </c>
      <c r="K45" s="22">
        <v>144</v>
      </c>
      <c r="L45" s="22">
        <v>168</v>
      </c>
      <c r="M45" s="22">
        <v>0.23100000000000001</v>
      </c>
      <c r="N45" s="22">
        <v>26</v>
      </c>
      <c r="O45" s="7" t="s">
        <v>29</v>
      </c>
      <c r="P45" s="7" t="s">
        <v>28</v>
      </c>
      <c r="Q45" s="7">
        <v>701190</v>
      </c>
      <c r="R45" s="7">
        <v>611470</v>
      </c>
      <c r="S45" s="7">
        <v>496550</v>
      </c>
    </row>
    <row r="46" spans="1:19" x14ac:dyDescent="0.2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7" t="s">
        <v>30</v>
      </c>
      <c r="P46" s="7" t="s">
        <v>23</v>
      </c>
      <c r="Q46" s="7">
        <v>1239119</v>
      </c>
      <c r="R46" s="7">
        <v>1021233</v>
      </c>
      <c r="S46" s="7">
        <v>672670</v>
      </c>
    </row>
  </sheetData>
  <autoFilter ref="A2:S37"/>
  <mergeCells count="24">
    <mergeCell ref="N43:N44"/>
    <mergeCell ref="M43:M44"/>
    <mergeCell ref="L43:L44"/>
    <mergeCell ref="K43:K44"/>
    <mergeCell ref="J43:J44"/>
    <mergeCell ref="J45:J46"/>
    <mergeCell ref="K45:K46"/>
    <mergeCell ref="L45:L46"/>
    <mergeCell ref="M45:M46"/>
    <mergeCell ref="N45:N46"/>
    <mergeCell ref="H45:H46"/>
    <mergeCell ref="I45:I46"/>
    <mergeCell ref="I43:I44"/>
    <mergeCell ref="H43:H44"/>
    <mergeCell ref="G45:G46"/>
    <mergeCell ref="G43:G44"/>
    <mergeCell ref="B42:B46"/>
    <mergeCell ref="A42:A46"/>
    <mergeCell ref="F42:F46"/>
    <mergeCell ref="D45:D46"/>
    <mergeCell ref="E45:E46"/>
    <mergeCell ref="E43:E44"/>
    <mergeCell ref="D43:D44"/>
    <mergeCell ref="C43:C4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topLeftCell="Z1" workbookViewId="0">
      <selection activeCell="AA3" sqref="AA3"/>
    </sheetView>
  </sheetViews>
  <sheetFormatPr defaultRowHeight="14.25" x14ac:dyDescent="0.2"/>
  <cols>
    <col min="2" max="2" width="18.125" customWidth="1"/>
    <col min="6" max="6" width="15.375" customWidth="1"/>
    <col min="15" max="15" width="25.375" customWidth="1"/>
    <col min="25" max="25" width="47.75" bestFit="1" customWidth="1"/>
  </cols>
  <sheetData>
    <row r="1" spans="1:27" x14ac:dyDescent="0.2">
      <c r="A1" s="12" t="s">
        <v>58</v>
      </c>
      <c r="V1" t="s">
        <v>63</v>
      </c>
      <c r="W1" t="s">
        <v>62</v>
      </c>
      <c r="X1" s="14" t="s">
        <v>60</v>
      </c>
      <c r="Y1" s="14" t="s">
        <v>59</v>
      </c>
    </row>
    <row r="2" spans="1:27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W2" s="16"/>
      <c r="X2" s="15">
        <v>0</v>
      </c>
      <c r="Y2" s="15" t="s">
        <v>61</v>
      </c>
      <c r="AA2" s="23" t="s">
        <v>68</v>
      </c>
    </row>
    <row r="3" spans="1:27" x14ac:dyDescent="0.2">
      <c r="A3" s="10" t="s">
        <v>19</v>
      </c>
      <c r="B3" s="11" t="s">
        <v>20</v>
      </c>
      <c r="C3" s="7" t="s">
        <v>21</v>
      </c>
      <c r="D3" s="7" t="s">
        <v>22</v>
      </c>
      <c r="E3" s="7" t="s">
        <v>23</v>
      </c>
      <c r="F3" s="11" t="s">
        <v>24</v>
      </c>
      <c r="G3" s="7">
        <v>807430</v>
      </c>
      <c r="H3" s="7">
        <v>652660</v>
      </c>
      <c r="I3" s="7">
        <v>811670</v>
      </c>
      <c r="J3" s="7">
        <v>94</v>
      </c>
      <c r="K3" s="7">
        <v>84</v>
      </c>
      <c r="L3" s="7">
        <v>92</v>
      </c>
      <c r="M3" s="7">
        <v>0.81499999999999995</v>
      </c>
      <c r="N3" s="7">
        <v>12</v>
      </c>
      <c r="O3" s="7" t="s">
        <v>25</v>
      </c>
      <c r="P3" s="7" t="s">
        <v>23</v>
      </c>
      <c r="Q3" s="7">
        <v>1326070</v>
      </c>
      <c r="R3" s="7">
        <v>807430</v>
      </c>
      <c r="S3" s="7">
        <v>652660</v>
      </c>
      <c r="V3" s="16">
        <f>IF(COUNTIF(B$2:B3,B3)=1,V2+1,V2)</f>
        <v>1</v>
      </c>
      <c r="W3" s="16">
        <f>IF(COUNTIF(Y$2:Y3,Y3)=1,1,0)</f>
        <v>1</v>
      </c>
      <c r="X3" s="16">
        <f>IF(AND(A3&lt;&gt;0,COUNTIF(Y$2:Y3,Y3)=1),X2+1,X2)</f>
        <v>1</v>
      </c>
      <c r="Y3" t="str">
        <f>B3&amp;"_"&amp;D3&amp;"_"&amp;O3</f>
        <v>Home Electronics_HHP_MS.DONGKAMON CHOUYNUAN</v>
      </c>
      <c r="AA3" s="23" t="s">
        <v>67</v>
      </c>
    </row>
    <row r="4" spans="1:27" x14ac:dyDescent="0.2">
      <c r="A4" s="10" t="s">
        <v>19</v>
      </c>
      <c r="B4" s="11" t="s">
        <v>20</v>
      </c>
      <c r="C4" s="11" t="s">
        <v>26</v>
      </c>
      <c r="D4" s="11" t="s">
        <v>27</v>
      </c>
      <c r="E4" s="11" t="s">
        <v>28</v>
      </c>
      <c r="F4" s="11" t="s">
        <v>24</v>
      </c>
      <c r="G4" s="11">
        <v>645483</v>
      </c>
      <c r="H4" s="11">
        <v>532041</v>
      </c>
      <c r="I4" s="11">
        <v>538089</v>
      </c>
      <c r="J4" s="11">
        <v>52</v>
      </c>
      <c r="K4" s="11">
        <v>45</v>
      </c>
      <c r="L4" s="11">
        <v>41</v>
      </c>
      <c r="M4" s="11">
        <v>0.40300000000000002</v>
      </c>
      <c r="N4" s="11">
        <v>21</v>
      </c>
      <c r="O4" s="7" t="s">
        <v>29</v>
      </c>
      <c r="P4" s="7" t="s">
        <v>28</v>
      </c>
      <c r="Q4" s="7">
        <v>701190</v>
      </c>
      <c r="R4" s="7">
        <v>611470</v>
      </c>
      <c r="S4" s="7">
        <v>496550</v>
      </c>
      <c r="V4" s="16">
        <f>IF(COUNTIF(B$2:B4,B4)=1,V3+1,V3)</f>
        <v>1</v>
      </c>
      <c r="W4" s="16">
        <f>IF(COUNTIF(Y$2:Y4,Y4)=1,1,0)</f>
        <v>1</v>
      </c>
      <c r="X4" s="16">
        <f>IF(AND(A4&lt;&gt;0,COUNTIF(Y$2:Y4,Y4)=1),X3+1,X3)</f>
        <v>2</v>
      </c>
      <c r="Y4" t="str">
        <f t="shared" ref="Y4:Y37" si="0">B4&amp;"_"&amp;D4&amp;"_"&amp;O4</f>
        <v>Home Electronics_AV_MR.ARTIT WONGTANEE</v>
      </c>
    </row>
    <row r="5" spans="1:27" x14ac:dyDescent="0.2">
      <c r="A5" s="10" t="s">
        <v>19</v>
      </c>
      <c r="B5" s="11" t="s">
        <v>20</v>
      </c>
      <c r="C5" s="11" t="s">
        <v>26</v>
      </c>
      <c r="D5" s="11" t="s">
        <v>27</v>
      </c>
      <c r="E5" s="11" t="s">
        <v>28</v>
      </c>
      <c r="F5" s="11" t="s">
        <v>24</v>
      </c>
      <c r="G5" s="11">
        <v>645483</v>
      </c>
      <c r="H5" s="11">
        <v>532041</v>
      </c>
      <c r="I5" s="11">
        <v>538089</v>
      </c>
      <c r="J5" s="11">
        <v>52</v>
      </c>
      <c r="K5" s="11">
        <v>45</v>
      </c>
      <c r="L5" s="11">
        <v>41</v>
      </c>
      <c r="M5" s="11">
        <v>0.40300000000000002</v>
      </c>
      <c r="N5" s="11">
        <v>21</v>
      </c>
      <c r="O5" s="7" t="s">
        <v>30</v>
      </c>
      <c r="P5" s="7" t="s">
        <v>23</v>
      </c>
      <c r="Q5" s="7">
        <v>1239119</v>
      </c>
      <c r="R5" s="7">
        <v>1021233</v>
      </c>
      <c r="S5" s="7">
        <v>672670</v>
      </c>
      <c r="V5" s="16">
        <f>IF(COUNTIF(B$2:B5,B5)=1,V4+1,V4)</f>
        <v>1</v>
      </c>
      <c r="W5" s="16">
        <f>IF(COUNTIF(Y$2:Y5,Y5)=1,1,0)</f>
        <v>1</v>
      </c>
      <c r="X5" s="16">
        <f>IF(AND(A5&lt;&gt;0,COUNTIF(Y$2:Y5,Y5)=1),X4+1,X4)</f>
        <v>3</v>
      </c>
      <c r="Y5" t="str">
        <f t="shared" si="0"/>
        <v>Home Electronics_AV_MR.WUTTICHAI SUTTHIRAT</v>
      </c>
    </row>
    <row r="6" spans="1:27" x14ac:dyDescent="0.2">
      <c r="A6" s="10" t="s">
        <v>19</v>
      </c>
      <c r="B6" s="11" t="s">
        <v>20</v>
      </c>
      <c r="C6" s="11" t="s">
        <v>26</v>
      </c>
      <c r="D6" s="11" t="s">
        <v>31</v>
      </c>
      <c r="E6" s="11" t="s">
        <v>32</v>
      </c>
      <c r="F6" s="11" t="s">
        <v>24</v>
      </c>
      <c r="G6" s="11">
        <v>1185383</v>
      </c>
      <c r="H6" s="11">
        <v>756995</v>
      </c>
      <c r="I6" s="11">
        <v>942386</v>
      </c>
      <c r="J6" s="11">
        <v>128</v>
      </c>
      <c r="K6" s="11">
        <v>144</v>
      </c>
      <c r="L6" s="11">
        <v>168</v>
      </c>
      <c r="M6" s="11">
        <v>0.23100000000000001</v>
      </c>
      <c r="N6" s="11">
        <v>26</v>
      </c>
      <c r="O6" s="7" t="s">
        <v>29</v>
      </c>
      <c r="P6" s="7" t="s">
        <v>28</v>
      </c>
      <c r="Q6" s="7">
        <v>701190</v>
      </c>
      <c r="R6" s="7">
        <v>611470</v>
      </c>
      <c r="S6" s="7">
        <v>496550</v>
      </c>
      <c r="V6" s="16">
        <f>IF(COUNTIF(B$2:B6,B6)=1,V5+1,V5)</f>
        <v>1</v>
      </c>
      <c r="W6" s="16">
        <f>IF(COUNTIF(Y$2:Y6,Y6)=1,1,0)</f>
        <v>1</v>
      </c>
      <c r="X6" s="16">
        <f>IF(AND(A6&lt;&gt;0,COUNTIF(Y$2:Y6,Y6)=1),X5+1,X5)</f>
        <v>4</v>
      </c>
      <c r="Y6" t="str">
        <f t="shared" si="0"/>
        <v>Home Electronics_HA_MR.ARTIT WONGTANEE</v>
      </c>
    </row>
    <row r="7" spans="1:27" x14ac:dyDescent="0.2">
      <c r="A7" s="10" t="s">
        <v>19</v>
      </c>
      <c r="B7" s="11" t="s">
        <v>20</v>
      </c>
      <c r="C7" s="11" t="s">
        <v>26</v>
      </c>
      <c r="D7" s="11" t="s">
        <v>31</v>
      </c>
      <c r="E7" s="11" t="s">
        <v>32</v>
      </c>
      <c r="F7" s="11" t="s">
        <v>24</v>
      </c>
      <c r="G7" s="11">
        <v>1185383</v>
      </c>
      <c r="H7" s="11">
        <v>756995</v>
      </c>
      <c r="I7" s="11">
        <v>942386</v>
      </c>
      <c r="J7" s="11">
        <v>128</v>
      </c>
      <c r="K7" s="11">
        <v>144</v>
      </c>
      <c r="L7" s="11">
        <v>168</v>
      </c>
      <c r="M7" s="11">
        <v>0.23100000000000001</v>
      </c>
      <c r="N7" s="11">
        <v>26</v>
      </c>
      <c r="O7" s="7" t="s">
        <v>30</v>
      </c>
      <c r="P7" s="7" t="s">
        <v>23</v>
      </c>
      <c r="Q7" s="7">
        <v>1239119</v>
      </c>
      <c r="R7" s="7">
        <v>1021233</v>
      </c>
      <c r="S7" s="7">
        <v>672670</v>
      </c>
      <c r="V7" s="16">
        <f>IF(COUNTIF(B$2:B7,B7)=1,V6+1,V6)</f>
        <v>1</v>
      </c>
      <c r="W7" s="16">
        <f>IF(COUNTIF(Y$2:Y7,Y7)=1,1,0)</f>
        <v>1</v>
      </c>
      <c r="X7" s="16">
        <f>IF(AND(A7&lt;&gt;0,COUNTIF(Y$2:Y7,Y7)=1),X6+1,X6)</f>
        <v>5</v>
      </c>
      <c r="Y7" t="str">
        <f t="shared" si="0"/>
        <v>Home Electronics_HA_MR.WUTTICHAI SUTTHIRAT</v>
      </c>
    </row>
    <row r="8" spans="1:27" x14ac:dyDescent="0.2">
      <c r="A8" s="4" t="s">
        <v>33</v>
      </c>
      <c r="B8" s="5" t="s">
        <v>34</v>
      </c>
      <c r="C8" s="5" t="s">
        <v>21</v>
      </c>
      <c r="D8" s="5" t="s">
        <v>22</v>
      </c>
      <c r="E8" s="5" t="s">
        <v>32</v>
      </c>
      <c r="F8" s="5" t="s">
        <v>35</v>
      </c>
      <c r="G8" s="5">
        <v>2040693</v>
      </c>
      <c r="H8" s="5">
        <v>3629115</v>
      </c>
      <c r="I8" s="5">
        <v>2299790</v>
      </c>
      <c r="J8" s="5">
        <v>223</v>
      </c>
      <c r="K8" s="5">
        <v>426</v>
      </c>
      <c r="L8" s="5">
        <v>273</v>
      </c>
      <c r="M8" s="5">
        <v>0.27</v>
      </c>
      <c r="N8" s="5">
        <v>6</v>
      </c>
      <c r="O8" s="5" t="s">
        <v>36</v>
      </c>
      <c r="P8" s="5" t="s">
        <v>37</v>
      </c>
      <c r="Q8" s="5"/>
      <c r="R8" s="5">
        <v>2040697</v>
      </c>
      <c r="S8" s="5">
        <v>3724719</v>
      </c>
      <c r="V8" s="16">
        <f>IF(COUNTIF(B$2:B8,B8)=1,V7+1,V7)</f>
        <v>2</v>
      </c>
      <c r="W8" s="16">
        <f>IF(COUNTIF(Y$2:Y8,Y8)=1,1,0)</f>
        <v>1</v>
      </c>
      <c r="X8" s="16">
        <f>IF(AND(A8&lt;&gt;0,COUNTIF(Y$2:Y8,Y8)=1),X7+1,X7)</f>
        <v>6</v>
      </c>
      <c r="Y8" t="str">
        <f t="shared" si="0"/>
        <v>Daungjai_HHP_MS.KATWARANG YOMDOY</v>
      </c>
    </row>
    <row r="9" spans="1:27" x14ac:dyDescent="0.2">
      <c r="A9" s="4" t="s">
        <v>33</v>
      </c>
      <c r="B9" s="5" t="s">
        <v>34</v>
      </c>
      <c r="C9" s="5" t="s">
        <v>21</v>
      </c>
      <c r="D9" s="5" t="s">
        <v>22</v>
      </c>
      <c r="E9" s="5" t="s">
        <v>32</v>
      </c>
      <c r="F9" s="5" t="s">
        <v>35</v>
      </c>
      <c r="G9" s="5">
        <v>2040693</v>
      </c>
      <c r="H9" s="5">
        <v>3629115</v>
      </c>
      <c r="I9" s="5">
        <v>2299790</v>
      </c>
      <c r="J9" s="5">
        <v>223</v>
      </c>
      <c r="K9" s="5">
        <v>426</v>
      </c>
      <c r="L9" s="5">
        <v>273</v>
      </c>
      <c r="M9" s="5">
        <v>0.27</v>
      </c>
      <c r="N9" s="5">
        <v>6</v>
      </c>
      <c r="O9" s="5" t="s">
        <v>38</v>
      </c>
      <c r="P9" s="5" t="s">
        <v>23</v>
      </c>
      <c r="Q9" s="5">
        <v>1860632</v>
      </c>
      <c r="R9" s="5"/>
      <c r="S9" s="5"/>
      <c r="V9" s="16">
        <f>IF(COUNTIF(B$2:B9,B9)=1,V8+1,V8)</f>
        <v>2</v>
      </c>
      <c r="W9" s="16">
        <f>IF(COUNTIF(Y$2:Y9,Y9)=1,1,0)</f>
        <v>1</v>
      </c>
      <c r="X9" s="16">
        <f>IF(AND(A9&lt;&gt;0,COUNTIF(Y$2:Y9,Y9)=1),X8+1,X8)</f>
        <v>7</v>
      </c>
      <c r="Y9" t="str">
        <f t="shared" si="0"/>
        <v>Daungjai_HHP_MS.WANDEE DARASING</v>
      </c>
    </row>
    <row r="10" spans="1:27" x14ac:dyDescent="0.2">
      <c r="A10" s="6" t="s">
        <v>39</v>
      </c>
      <c r="B10" s="7" t="s">
        <v>40</v>
      </c>
      <c r="C10" s="7" t="s">
        <v>21</v>
      </c>
      <c r="D10" s="7" t="s">
        <v>22</v>
      </c>
      <c r="E10" s="7" t="s">
        <v>23</v>
      </c>
      <c r="F10" s="7" t="s">
        <v>41</v>
      </c>
      <c r="G10" s="7">
        <v>3126560</v>
      </c>
      <c r="H10" s="7">
        <v>3376650</v>
      </c>
      <c r="I10" s="7">
        <v>2810380</v>
      </c>
      <c r="J10" s="7">
        <v>300</v>
      </c>
      <c r="K10" s="7">
        <v>314</v>
      </c>
      <c r="L10" s="7">
        <v>254</v>
      </c>
      <c r="M10" s="7">
        <v>0.59099999999999997</v>
      </c>
      <c r="N10" s="7">
        <v>18</v>
      </c>
      <c r="O10" s="7" t="s">
        <v>42</v>
      </c>
      <c r="P10" s="7" t="s">
        <v>23</v>
      </c>
      <c r="Q10" s="7">
        <v>2901250</v>
      </c>
      <c r="R10" s="7">
        <v>3167240</v>
      </c>
      <c r="S10" s="7">
        <v>3438530</v>
      </c>
      <c r="V10" s="16">
        <f>IF(COUNTIF(B$2:B10,B10)=1,V9+1,V9)</f>
        <v>3</v>
      </c>
      <c r="W10" s="16">
        <f>IF(COUNTIF(Y$2:Y10,Y10)=1,1,0)</f>
        <v>1</v>
      </c>
      <c r="X10" s="16">
        <f>IF(AND(A10&lt;&gt;0,COUNTIF(Y$2:Y10,Y10)=1),X9+1,X9)</f>
        <v>8</v>
      </c>
      <c r="Y10" t="str">
        <f t="shared" si="0"/>
        <v>Chokdee_HHP_MS.PRAPATSORN</v>
      </c>
    </row>
    <row r="11" spans="1:27" x14ac:dyDescent="0.2">
      <c r="A11" s="6" t="s">
        <v>39</v>
      </c>
      <c r="B11" s="7" t="s">
        <v>40</v>
      </c>
      <c r="C11" s="7" t="s">
        <v>26</v>
      </c>
      <c r="D11" s="7" t="s">
        <v>27</v>
      </c>
      <c r="E11" s="7" t="s">
        <v>23</v>
      </c>
      <c r="F11" s="7" t="s">
        <v>41</v>
      </c>
      <c r="G11" s="7">
        <v>5128411</v>
      </c>
      <c r="H11" s="7">
        <v>6091077</v>
      </c>
      <c r="I11" s="7">
        <v>4209539</v>
      </c>
      <c r="J11" s="7">
        <v>218</v>
      </c>
      <c r="K11" s="7">
        <v>211</v>
      </c>
      <c r="L11" s="7">
        <v>165</v>
      </c>
      <c r="M11" s="7">
        <v>0.436</v>
      </c>
      <c r="N11" s="7">
        <v>44</v>
      </c>
      <c r="O11" s="7" t="s">
        <v>43</v>
      </c>
      <c r="P11" s="7" t="s">
        <v>32</v>
      </c>
      <c r="Q11" s="7">
        <v>1738447</v>
      </c>
      <c r="R11" s="7">
        <v>2410277</v>
      </c>
      <c r="S11" s="7">
        <v>2964006</v>
      </c>
      <c r="V11" s="16">
        <f>IF(COUNTIF(B$2:B11,B11)=1,V10+1,V10)</f>
        <v>3</v>
      </c>
      <c r="W11" s="16">
        <f>IF(COUNTIF(Y$2:Y11,Y11)=1,1,0)</f>
        <v>1</v>
      </c>
      <c r="X11" s="16">
        <f>IF(AND(A11&lt;&gt;0,COUNTIF(Y$2:Y11,Y11)=1),X10+1,X10)</f>
        <v>9</v>
      </c>
      <c r="Y11" t="str">
        <f t="shared" si="0"/>
        <v>Chokdee_AV_MR.CHATCHAI</v>
      </c>
    </row>
    <row r="12" spans="1:27" x14ac:dyDescent="0.2">
      <c r="A12" s="6" t="s">
        <v>39</v>
      </c>
      <c r="B12" s="7" t="s">
        <v>40</v>
      </c>
      <c r="C12" s="7" t="s">
        <v>26</v>
      </c>
      <c r="D12" s="7" t="s">
        <v>27</v>
      </c>
      <c r="E12" s="7" t="s">
        <v>23</v>
      </c>
      <c r="F12" s="7" t="s">
        <v>41</v>
      </c>
      <c r="G12" s="7">
        <v>5128411</v>
      </c>
      <c r="H12" s="7">
        <v>6091077</v>
      </c>
      <c r="I12" s="7">
        <v>4209539</v>
      </c>
      <c r="J12" s="7">
        <v>218</v>
      </c>
      <c r="K12" s="7">
        <v>211</v>
      </c>
      <c r="L12" s="7">
        <v>165</v>
      </c>
      <c r="M12" s="7">
        <v>0.436</v>
      </c>
      <c r="N12" s="7">
        <v>44</v>
      </c>
      <c r="O12" s="7" t="s">
        <v>44</v>
      </c>
      <c r="P12" s="7" t="s">
        <v>23</v>
      </c>
      <c r="Q12" s="7">
        <v>1738447</v>
      </c>
      <c r="R12" s="7">
        <v>2410277</v>
      </c>
      <c r="S12" s="7">
        <v>2964006</v>
      </c>
      <c r="V12" s="16">
        <f>IF(COUNTIF(B$2:B12,B12)=1,V11+1,V11)</f>
        <v>3</v>
      </c>
      <c r="W12" s="16">
        <f>IF(COUNTIF(Y$2:Y12,Y12)=1,1,0)</f>
        <v>1</v>
      </c>
      <c r="X12" s="16">
        <f>IF(AND(A12&lt;&gt;0,COUNTIF(Y$2:Y12,Y12)=1),X11+1,X11)</f>
        <v>10</v>
      </c>
      <c r="Y12" t="str">
        <f t="shared" si="0"/>
        <v>Chokdee_AV_MR.SUCHART</v>
      </c>
    </row>
    <row r="13" spans="1:27" x14ac:dyDescent="0.2">
      <c r="A13" s="6" t="s">
        <v>39</v>
      </c>
      <c r="B13" s="7" t="s">
        <v>40</v>
      </c>
      <c r="C13" s="7" t="s">
        <v>26</v>
      </c>
      <c r="D13" s="7" t="s">
        <v>27</v>
      </c>
      <c r="E13" s="7" t="s">
        <v>23</v>
      </c>
      <c r="F13" s="7" t="s">
        <v>41</v>
      </c>
      <c r="G13" s="7">
        <v>5128411</v>
      </c>
      <c r="H13" s="7">
        <v>6091077</v>
      </c>
      <c r="I13" s="7">
        <v>4209539</v>
      </c>
      <c r="J13" s="7">
        <v>218</v>
      </c>
      <c r="K13" s="7">
        <v>211</v>
      </c>
      <c r="L13" s="7">
        <v>165</v>
      </c>
      <c r="M13" s="7">
        <v>0.436</v>
      </c>
      <c r="N13" s="7">
        <v>44</v>
      </c>
      <c r="O13" s="7" t="s">
        <v>45</v>
      </c>
      <c r="P13" s="7" t="s">
        <v>46</v>
      </c>
      <c r="Q13" s="7">
        <v>447300</v>
      </c>
      <c r="R13" s="7">
        <v>330580</v>
      </c>
      <c r="S13" s="7">
        <v>412946</v>
      </c>
      <c r="V13" s="16">
        <f>IF(COUNTIF(B$2:B13,B13)=1,V12+1,V12)</f>
        <v>3</v>
      </c>
      <c r="W13" s="16">
        <f>IF(COUNTIF(Y$2:Y13,Y13)=1,1,0)</f>
        <v>1</v>
      </c>
      <c r="X13" s="16">
        <f>IF(AND(A13&lt;&gt;0,COUNTIF(Y$2:Y13,Y13)=1),X12+1,X12)</f>
        <v>11</v>
      </c>
      <c r="Y13" t="str">
        <f t="shared" si="0"/>
        <v>Chokdee_AV_MR.PONCHAI</v>
      </c>
    </row>
    <row r="14" spans="1:27" x14ac:dyDescent="0.2">
      <c r="A14" s="6" t="s">
        <v>39</v>
      </c>
      <c r="B14" s="7" t="s">
        <v>40</v>
      </c>
      <c r="C14" s="7" t="s">
        <v>26</v>
      </c>
      <c r="D14" s="7" t="s">
        <v>27</v>
      </c>
      <c r="E14" s="7" t="s">
        <v>23</v>
      </c>
      <c r="F14" s="7" t="s">
        <v>41</v>
      </c>
      <c r="G14" s="7">
        <v>5128411</v>
      </c>
      <c r="H14" s="7">
        <v>6091077</v>
      </c>
      <c r="I14" s="7">
        <v>4209539</v>
      </c>
      <c r="J14" s="7">
        <v>218</v>
      </c>
      <c r="K14" s="7">
        <v>211</v>
      </c>
      <c r="L14" s="7">
        <v>165</v>
      </c>
      <c r="M14" s="7">
        <v>0.436</v>
      </c>
      <c r="N14" s="7">
        <v>44</v>
      </c>
      <c r="O14" s="7" t="s">
        <v>47</v>
      </c>
      <c r="P14" s="7" t="s">
        <v>37</v>
      </c>
      <c r="Q14" s="7">
        <v>447300</v>
      </c>
      <c r="R14" s="7">
        <v>330580</v>
      </c>
      <c r="S14" s="7">
        <v>412946</v>
      </c>
      <c r="V14" s="16">
        <f>IF(COUNTIF(B$2:B14,B14)=1,V13+1,V13)</f>
        <v>3</v>
      </c>
      <c r="W14" s="16">
        <f>IF(COUNTIF(Y$2:Y14,Y14)=1,1,0)</f>
        <v>1</v>
      </c>
      <c r="X14" s="16">
        <f>IF(AND(A14&lt;&gt;0,COUNTIF(Y$2:Y14,Y14)=1),X13+1,X13)</f>
        <v>12</v>
      </c>
      <c r="Y14" t="str">
        <f t="shared" si="0"/>
        <v>Chokdee_AV_MR.SANGA</v>
      </c>
    </row>
    <row r="15" spans="1:27" x14ac:dyDescent="0.2">
      <c r="A15" s="6" t="s">
        <v>39</v>
      </c>
      <c r="B15" s="7" t="s">
        <v>40</v>
      </c>
      <c r="C15" s="7" t="s">
        <v>26</v>
      </c>
      <c r="D15" s="7" t="s">
        <v>27</v>
      </c>
      <c r="E15" s="7" t="s">
        <v>32</v>
      </c>
      <c r="F15" s="7" t="s">
        <v>41</v>
      </c>
      <c r="G15" s="7">
        <v>5128411</v>
      </c>
      <c r="H15" s="7"/>
      <c r="I15" s="7"/>
      <c r="J15" s="7">
        <v>218</v>
      </c>
      <c r="K15" s="7"/>
      <c r="L15" s="7"/>
      <c r="M15" s="7">
        <v>0.46899999999999997</v>
      </c>
      <c r="N15" s="7"/>
      <c r="O15" s="7" t="s">
        <v>43</v>
      </c>
      <c r="P15" s="7" t="s">
        <v>32</v>
      </c>
      <c r="Q15" s="7">
        <v>1738447</v>
      </c>
      <c r="R15" s="7">
        <v>2410277</v>
      </c>
      <c r="S15" s="7">
        <v>2964006</v>
      </c>
      <c r="V15" s="16">
        <f>IF(COUNTIF(B$2:B15,B15)=1,V14+1,V14)</f>
        <v>3</v>
      </c>
      <c r="W15" s="16">
        <f>IF(COUNTIF(Y$2:Y15,Y15)=1,1,0)</f>
        <v>0</v>
      </c>
      <c r="X15" s="16">
        <f>IF(AND(A15&lt;&gt;0,COUNTIF(Y$2:Y15,Y15)=1),X14+1,X14)</f>
        <v>12</v>
      </c>
      <c r="Y15" t="str">
        <f t="shared" si="0"/>
        <v>Chokdee_AV_MR.CHATCHAI</v>
      </c>
    </row>
    <row r="16" spans="1:27" x14ac:dyDescent="0.2">
      <c r="A16" s="6" t="s">
        <v>39</v>
      </c>
      <c r="B16" s="7" t="s">
        <v>40</v>
      </c>
      <c r="C16" s="7" t="s">
        <v>26</v>
      </c>
      <c r="D16" s="7" t="s">
        <v>27</v>
      </c>
      <c r="E16" s="7" t="s">
        <v>32</v>
      </c>
      <c r="F16" s="7" t="s">
        <v>41</v>
      </c>
      <c r="G16" s="7">
        <v>5128411</v>
      </c>
      <c r="H16" s="7"/>
      <c r="I16" s="7"/>
      <c r="J16" s="7">
        <v>218</v>
      </c>
      <c r="K16" s="7"/>
      <c r="L16" s="7"/>
      <c r="M16" s="7">
        <v>0.46899999999999997</v>
      </c>
      <c r="N16" s="7"/>
      <c r="O16" s="7" t="s">
        <v>44</v>
      </c>
      <c r="P16" s="7" t="s">
        <v>23</v>
      </c>
      <c r="Q16" s="7">
        <v>1738447</v>
      </c>
      <c r="R16" s="7">
        <v>2410277</v>
      </c>
      <c r="S16" s="7">
        <v>2964006</v>
      </c>
      <c r="V16" s="16">
        <f>IF(COUNTIF(B$2:B16,B16)=1,V15+1,V15)</f>
        <v>3</v>
      </c>
      <c r="W16" s="16">
        <f>IF(COUNTIF(Y$2:Y16,Y16)=1,1,0)</f>
        <v>0</v>
      </c>
      <c r="X16" s="16">
        <f>IF(AND(A16&lt;&gt;0,COUNTIF(Y$2:Y16,Y16)=1),X15+1,X15)</f>
        <v>12</v>
      </c>
      <c r="Y16" t="str">
        <f t="shared" si="0"/>
        <v>Chokdee_AV_MR.SUCHART</v>
      </c>
    </row>
    <row r="17" spans="1:25" x14ac:dyDescent="0.2">
      <c r="A17" s="6" t="s">
        <v>39</v>
      </c>
      <c r="B17" s="7" t="s">
        <v>40</v>
      </c>
      <c r="C17" s="7" t="s">
        <v>26</v>
      </c>
      <c r="D17" s="7" t="s">
        <v>27</v>
      </c>
      <c r="E17" s="7" t="s">
        <v>32</v>
      </c>
      <c r="F17" s="7" t="s">
        <v>41</v>
      </c>
      <c r="G17" s="7">
        <v>5128411</v>
      </c>
      <c r="H17" s="7"/>
      <c r="I17" s="7"/>
      <c r="J17" s="7">
        <v>218</v>
      </c>
      <c r="K17" s="7"/>
      <c r="L17" s="7"/>
      <c r="M17" s="7">
        <v>0.46899999999999997</v>
      </c>
      <c r="N17" s="7"/>
      <c r="O17" s="7" t="s">
        <v>45</v>
      </c>
      <c r="P17" s="7" t="s">
        <v>46</v>
      </c>
      <c r="Q17" s="7">
        <v>447300</v>
      </c>
      <c r="R17" s="7">
        <v>330580</v>
      </c>
      <c r="S17" s="7">
        <v>412946</v>
      </c>
      <c r="V17" s="16">
        <f>IF(COUNTIF(B$2:B17,B17)=1,V16+1,V16)</f>
        <v>3</v>
      </c>
      <c r="W17" s="16">
        <f>IF(COUNTIF(Y$2:Y17,Y17)=1,1,0)</f>
        <v>0</v>
      </c>
      <c r="X17" s="16">
        <f>IF(AND(A17&lt;&gt;0,COUNTIF(Y$2:Y17,Y17)=1),X16+1,X16)</f>
        <v>12</v>
      </c>
      <c r="Y17" t="str">
        <f t="shared" si="0"/>
        <v>Chokdee_AV_MR.PONCHAI</v>
      </c>
    </row>
    <row r="18" spans="1:25" x14ac:dyDescent="0.2">
      <c r="A18" s="6" t="s">
        <v>39</v>
      </c>
      <c r="B18" s="7" t="s">
        <v>40</v>
      </c>
      <c r="C18" s="7" t="s">
        <v>26</v>
      </c>
      <c r="D18" s="7" t="s">
        <v>27</v>
      </c>
      <c r="E18" s="7" t="s">
        <v>32</v>
      </c>
      <c r="F18" s="7" t="s">
        <v>41</v>
      </c>
      <c r="G18" s="7">
        <v>5128411</v>
      </c>
      <c r="H18" s="7"/>
      <c r="I18" s="7"/>
      <c r="J18" s="7">
        <v>218</v>
      </c>
      <c r="K18" s="7"/>
      <c r="L18" s="7"/>
      <c r="M18" s="7">
        <v>0.46899999999999997</v>
      </c>
      <c r="N18" s="7"/>
      <c r="O18" s="7" t="s">
        <v>47</v>
      </c>
      <c r="P18" s="7" t="s">
        <v>37</v>
      </c>
      <c r="Q18" s="7">
        <v>447300</v>
      </c>
      <c r="R18" s="7">
        <v>330580</v>
      </c>
      <c r="S18" s="7">
        <v>412946</v>
      </c>
      <c r="V18" s="16">
        <f>IF(COUNTIF(B$2:B18,B18)=1,V17+1,V17)</f>
        <v>3</v>
      </c>
      <c r="W18" s="16">
        <f>IF(COUNTIF(Y$2:Y18,Y18)=1,1,0)</f>
        <v>0</v>
      </c>
      <c r="X18" s="16">
        <f>IF(AND(A18&lt;&gt;0,COUNTIF(Y$2:Y18,Y18)=1),X17+1,X17)</f>
        <v>12</v>
      </c>
      <c r="Y18" t="str">
        <f t="shared" si="0"/>
        <v>Chokdee_AV_MR.SANGA</v>
      </c>
    </row>
    <row r="19" spans="1:25" x14ac:dyDescent="0.2">
      <c r="A19" s="6" t="s">
        <v>39</v>
      </c>
      <c r="B19" s="7" t="s">
        <v>40</v>
      </c>
      <c r="C19" s="7" t="s">
        <v>26</v>
      </c>
      <c r="D19" s="7" t="s">
        <v>31</v>
      </c>
      <c r="E19" s="7" t="s">
        <v>32</v>
      </c>
      <c r="F19" s="7" t="s">
        <v>41</v>
      </c>
      <c r="G19" s="7">
        <v>776528</v>
      </c>
      <c r="H19" s="7">
        <v>920722</v>
      </c>
      <c r="I19" s="7">
        <v>1447805</v>
      </c>
      <c r="J19" s="7">
        <v>64</v>
      </c>
      <c r="K19" s="7">
        <v>100</v>
      </c>
      <c r="L19" s="7">
        <v>95</v>
      </c>
      <c r="M19" s="7">
        <v>0.51400000000000001</v>
      </c>
      <c r="N19" s="7">
        <v>23</v>
      </c>
      <c r="O19" s="7" t="s">
        <v>43</v>
      </c>
      <c r="P19" s="7" t="s">
        <v>32</v>
      </c>
      <c r="Q19" s="7">
        <v>1738447</v>
      </c>
      <c r="R19" s="7">
        <v>2410277</v>
      </c>
      <c r="S19" s="7">
        <v>2964006</v>
      </c>
      <c r="V19" s="16">
        <f>IF(COUNTIF(B$2:B19,B19)=1,V18+1,V18)</f>
        <v>3</v>
      </c>
      <c r="W19" s="16">
        <f>IF(COUNTIF(Y$2:Y19,Y19)=1,1,0)</f>
        <v>1</v>
      </c>
      <c r="X19" s="16">
        <f>IF(AND(A19&lt;&gt;0,COUNTIF(Y$2:Y19,Y19)=1),X18+1,X18)</f>
        <v>13</v>
      </c>
      <c r="Y19" t="str">
        <f t="shared" si="0"/>
        <v>Chokdee_HA_MR.CHATCHAI</v>
      </c>
    </row>
    <row r="20" spans="1:25" x14ac:dyDescent="0.2">
      <c r="A20" s="6" t="s">
        <v>39</v>
      </c>
      <c r="B20" s="7" t="s">
        <v>40</v>
      </c>
      <c r="C20" s="7" t="s">
        <v>26</v>
      </c>
      <c r="D20" s="7" t="s">
        <v>31</v>
      </c>
      <c r="E20" s="7" t="s">
        <v>32</v>
      </c>
      <c r="F20" s="7" t="s">
        <v>41</v>
      </c>
      <c r="G20" s="7">
        <v>776528</v>
      </c>
      <c r="H20" s="7">
        <v>920722</v>
      </c>
      <c r="I20" s="7">
        <v>1447805</v>
      </c>
      <c r="J20" s="7">
        <v>64</v>
      </c>
      <c r="K20" s="7">
        <v>100</v>
      </c>
      <c r="L20" s="7">
        <v>95</v>
      </c>
      <c r="M20" s="7">
        <v>0.51400000000000001</v>
      </c>
      <c r="N20" s="7">
        <v>23</v>
      </c>
      <c r="O20" s="7" t="s">
        <v>44</v>
      </c>
      <c r="P20" s="7" t="s">
        <v>23</v>
      </c>
      <c r="Q20" s="7">
        <v>1738447</v>
      </c>
      <c r="R20" s="7">
        <v>2410277</v>
      </c>
      <c r="S20" s="7">
        <v>2964006</v>
      </c>
      <c r="V20" s="16">
        <f>IF(COUNTIF(B$2:B20,B20)=1,V19+1,V19)</f>
        <v>3</v>
      </c>
      <c r="W20" s="16">
        <f>IF(COUNTIF(Y$2:Y20,Y20)=1,1,0)</f>
        <v>1</v>
      </c>
      <c r="X20" s="16">
        <f>IF(AND(A20&lt;&gt;0,COUNTIF(Y$2:Y20,Y20)=1),X19+1,X19)</f>
        <v>14</v>
      </c>
      <c r="Y20" t="str">
        <f t="shared" si="0"/>
        <v>Chokdee_HA_MR.SUCHART</v>
      </c>
    </row>
    <row r="21" spans="1:25" x14ac:dyDescent="0.2">
      <c r="A21" s="6" t="s">
        <v>39</v>
      </c>
      <c r="B21" s="7" t="s">
        <v>40</v>
      </c>
      <c r="C21" s="7" t="s">
        <v>26</v>
      </c>
      <c r="D21" s="7" t="s">
        <v>31</v>
      </c>
      <c r="E21" s="7" t="s">
        <v>32</v>
      </c>
      <c r="F21" s="7" t="s">
        <v>41</v>
      </c>
      <c r="G21" s="7">
        <v>776528</v>
      </c>
      <c r="H21" s="7">
        <v>920722</v>
      </c>
      <c r="I21" s="7">
        <v>1447805</v>
      </c>
      <c r="J21" s="7">
        <v>64</v>
      </c>
      <c r="K21" s="7">
        <v>100</v>
      </c>
      <c r="L21" s="7">
        <v>95</v>
      </c>
      <c r="M21" s="7">
        <v>0.51400000000000001</v>
      </c>
      <c r="N21" s="7">
        <v>23</v>
      </c>
      <c r="O21" s="7" t="s">
        <v>45</v>
      </c>
      <c r="P21" s="7" t="s">
        <v>46</v>
      </c>
      <c r="Q21" s="7">
        <v>447300</v>
      </c>
      <c r="R21" s="7">
        <v>330580</v>
      </c>
      <c r="S21" s="7">
        <v>412946</v>
      </c>
      <c r="V21" s="16">
        <f>IF(COUNTIF(B$2:B21,B21)=1,V20+1,V20)</f>
        <v>3</v>
      </c>
      <c r="W21" s="16">
        <f>IF(COUNTIF(Y$2:Y21,Y21)=1,1,0)</f>
        <v>1</v>
      </c>
      <c r="X21" s="16">
        <f>IF(AND(A21&lt;&gt;0,COUNTIF(Y$2:Y21,Y21)=1),X20+1,X20)</f>
        <v>15</v>
      </c>
      <c r="Y21" t="str">
        <f t="shared" si="0"/>
        <v>Chokdee_HA_MR.PONCHAI</v>
      </c>
    </row>
    <row r="22" spans="1:25" x14ac:dyDescent="0.2">
      <c r="A22" s="6" t="s">
        <v>39</v>
      </c>
      <c r="B22" s="7" t="s">
        <v>40</v>
      </c>
      <c r="C22" s="7" t="s">
        <v>26</v>
      </c>
      <c r="D22" s="7" t="s">
        <v>31</v>
      </c>
      <c r="E22" s="7" t="s">
        <v>32</v>
      </c>
      <c r="F22" s="7" t="s">
        <v>41</v>
      </c>
      <c r="G22" s="7">
        <v>776528</v>
      </c>
      <c r="H22" s="7">
        <v>920722</v>
      </c>
      <c r="I22" s="7">
        <v>1447805</v>
      </c>
      <c r="J22" s="7">
        <v>64</v>
      </c>
      <c r="K22" s="7">
        <v>100</v>
      </c>
      <c r="L22" s="7">
        <v>95</v>
      </c>
      <c r="M22" s="7">
        <v>0.51400000000000001</v>
      </c>
      <c r="N22" s="7">
        <v>23</v>
      </c>
      <c r="O22" s="7" t="s">
        <v>47</v>
      </c>
      <c r="P22" s="7" t="s">
        <v>37</v>
      </c>
      <c r="Q22" s="7">
        <v>447300</v>
      </c>
      <c r="R22" s="7">
        <v>330580</v>
      </c>
      <c r="S22" s="7">
        <v>412946</v>
      </c>
      <c r="V22" s="16">
        <f>IF(COUNTIF(B$2:B22,B22)=1,V21+1,V21)</f>
        <v>3</v>
      </c>
      <c r="W22" s="16">
        <f>IF(COUNTIF(Y$2:Y22,Y22)=1,1,0)</f>
        <v>1</v>
      </c>
      <c r="X22" s="16">
        <f>IF(AND(A22&lt;&gt;0,COUNTIF(Y$2:Y22,Y22)=1),X21+1,X21)</f>
        <v>16</v>
      </c>
      <c r="Y22" t="str">
        <f t="shared" si="0"/>
        <v>Chokdee_HA_MR.SANGA</v>
      </c>
    </row>
    <row r="23" spans="1:25" x14ac:dyDescent="0.2">
      <c r="A23" s="6" t="s">
        <v>39</v>
      </c>
      <c r="B23" s="7" t="s">
        <v>40</v>
      </c>
      <c r="C23" s="7" t="s">
        <v>26</v>
      </c>
      <c r="D23" s="7" t="s">
        <v>31</v>
      </c>
      <c r="E23" s="7" t="s">
        <v>46</v>
      </c>
      <c r="F23" s="7" t="s">
        <v>41</v>
      </c>
      <c r="G23" s="7">
        <v>776528</v>
      </c>
      <c r="H23" s="7"/>
      <c r="I23" s="7"/>
      <c r="J23" s="7">
        <v>64</v>
      </c>
      <c r="K23" s="7"/>
      <c r="L23" s="7"/>
      <c r="M23" s="7">
        <v>0.442</v>
      </c>
      <c r="N23" s="7"/>
      <c r="O23" s="7" t="s">
        <v>43</v>
      </c>
      <c r="P23" s="7" t="s">
        <v>32</v>
      </c>
      <c r="Q23" s="7">
        <v>1738447</v>
      </c>
      <c r="R23" s="7">
        <v>2410277</v>
      </c>
      <c r="S23" s="7">
        <v>2964006</v>
      </c>
      <c r="V23" s="16">
        <f>IF(COUNTIF(B$2:B23,B23)=1,V22+1,V22)</f>
        <v>3</v>
      </c>
      <c r="W23" s="16">
        <f>IF(COUNTIF(Y$2:Y23,Y23)=1,1,0)</f>
        <v>0</v>
      </c>
      <c r="X23" s="16">
        <f>IF(AND(A23&lt;&gt;0,COUNTIF(Y$2:Y23,Y23)=1),X22+1,X22)</f>
        <v>16</v>
      </c>
      <c r="Y23" t="str">
        <f t="shared" si="0"/>
        <v>Chokdee_HA_MR.CHATCHAI</v>
      </c>
    </row>
    <row r="24" spans="1:25" x14ac:dyDescent="0.2">
      <c r="A24" s="6" t="s">
        <v>39</v>
      </c>
      <c r="B24" s="7" t="s">
        <v>40</v>
      </c>
      <c r="C24" s="7" t="s">
        <v>26</v>
      </c>
      <c r="D24" s="7" t="s">
        <v>31</v>
      </c>
      <c r="E24" s="7" t="s">
        <v>46</v>
      </c>
      <c r="F24" s="7" t="s">
        <v>41</v>
      </c>
      <c r="G24" s="7">
        <v>776528</v>
      </c>
      <c r="H24" s="7"/>
      <c r="I24" s="7"/>
      <c r="J24" s="7">
        <v>64</v>
      </c>
      <c r="K24" s="7"/>
      <c r="L24" s="7"/>
      <c r="M24" s="7">
        <v>0.442</v>
      </c>
      <c r="N24" s="7"/>
      <c r="O24" s="7" t="s">
        <v>44</v>
      </c>
      <c r="P24" s="7" t="s">
        <v>23</v>
      </c>
      <c r="Q24" s="7">
        <v>1738447</v>
      </c>
      <c r="R24" s="7">
        <v>2410277</v>
      </c>
      <c r="S24" s="7">
        <v>2964006</v>
      </c>
      <c r="V24" s="16">
        <f>IF(COUNTIF(B$2:B24,B24)=1,V23+1,V23)</f>
        <v>3</v>
      </c>
      <c r="W24" s="16">
        <f>IF(COUNTIF(Y$2:Y24,Y24)=1,1,0)</f>
        <v>0</v>
      </c>
      <c r="X24" s="16">
        <f>IF(AND(A24&lt;&gt;0,COUNTIF(Y$2:Y24,Y24)=1),X23+1,X23)</f>
        <v>16</v>
      </c>
      <c r="Y24" t="str">
        <f t="shared" si="0"/>
        <v>Chokdee_HA_MR.SUCHART</v>
      </c>
    </row>
    <row r="25" spans="1:25" x14ac:dyDescent="0.2">
      <c r="A25" s="6" t="s">
        <v>39</v>
      </c>
      <c r="B25" s="7" t="s">
        <v>40</v>
      </c>
      <c r="C25" s="7" t="s">
        <v>26</v>
      </c>
      <c r="D25" s="7" t="s">
        <v>31</v>
      </c>
      <c r="E25" s="7" t="s">
        <v>46</v>
      </c>
      <c r="F25" s="7" t="s">
        <v>41</v>
      </c>
      <c r="G25" s="7">
        <v>776528</v>
      </c>
      <c r="H25" s="7"/>
      <c r="I25" s="7"/>
      <c r="J25" s="7">
        <v>64</v>
      </c>
      <c r="K25" s="7"/>
      <c r="L25" s="7"/>
      <c r="M25" s="7">
        <v>0.442</v>
      </c>
      <c r="N25" s="7"/>
      <c r="O25" s="7" t="s">
        <v>45</v>
      </c>
      <c r="P25" s="7" t="s">
        <v>46</v>
      </c>
      <c r="Q25" s="7">
        <v>447300</v>
      </c>
      <c r="R25" s="7">
        <v>330580</v>
      </c>
      <c r="S25" s="7">
        <v>412946</v>
      </c>
      <c r="V25" s="16">
        <f>IF(COUNTIF(B$2:B25,B25)=1,V24+1,V24)</f>
        <v>3</v>
      </c>
      <c r="W25" s="16">
        <f>IF(COUNTIF(Y$2:Y25,Y25)=1,1,0)</f>
        <v>0</v>
      </c>
      <c r="X25" s="16">
        <f>IF(AND(A25&lt;&gt;0,COUNTIF(Y$2:Y25,Y25)=1),X24+1,X24)</f>
        <v>16</v>
      </c>
      <c r="Y25" t="str">
        <f t="shared" si="0"/>
        <v>Chokdee_HA_MR.PONCHAI</v>
      </c>
    </row>
    <row r="26" spans="1:25" x14ac:dyDescent="0.2">
      <c r="A26" s="6" t="s">
        <v>39</v>
      </c>
      <c r="B26" s="7" t="s">
        <v>40</v>
      </c>
      <c r="C26" s="7" t="s">
        <v>26</v>
      </c>
      <c r="D26" s="7" t="s">
        <v>31</v>
      </c>
      <c r="E26" s="7" t="s">
        <v>46</v>
      </c>
      <c r="F26" s="7" t="s">
        <v>41</v>
      </c>
      <c r="G26" s="7">
        <v>776528</v>
      </c>
      <c r="H26" s="7"/>
      <c r="I26" s="7"/>
      <c r="J26" s="7">
        <v>64</v>
      </c>
      <c r="K26" s="7"/>
      <c r="L26" s="7"/>
      <c r="M26" s="7">
        <v>0.442</v>
      </c>
      <c r="N26" s="7"/>
      <c r="O26" s="7" t="s">
        <v>47</v>
      </c>
      <c r="P26" s="7" t="s">
        <v>37</v>
      </c>
      <c r="Q26" s="7">
        <v>447300</v>
      </c>
      <c r="R26" s="7">
        <v>330580</v>
      </c>
      <c r="S26" s="7">
        <v>412946</v>
      </c>
      <c r="V26" s="16">
        <f>IF(COUNTIF(B$2:B26,B26)=1,V25+1,V25)</f>
        <v>3</v>
      </c>
      <c r="W26" s="16">
        <f>IF(COUNTIF(Y$2:Y26,Y26)=1,1,0)</f>
        <v>0</v>
      </c>
      <c r="X26" s="16">
        <f>IF(AND(A26&lt;&gt;0,COUNTIF(Y$2:Y26,Y26)=1),X25+1,X25)</f>
        <v>16</v>
      </c>
      <c r="Y26" t="str">
        <f t="shared" si="0"/>
        <v>Chokdee_HA_MR.SANGA</v>
      </c>
    </row>
    <row r="27" spans="1:25" x14ac:dyDescent="0.2">
      <c r="A27" s="4" t="s">
        <v>48</v>
      </c>
      <c r="B27" s="5" t="s">
        <v>49</v>
      </c>
      <c r="C27" s="5" t="s">
        <v>26</v>
      </c>
      <c r="D27" s="5" t="s">
        <v>27</v>
      </c>
      <c r="E27" s="5" t="s">
        <v>32</v>
      </c>
      <c r="F27" s="5" t="s">
        <v>41</v>
      </c>
      <c r="G27" s="5">
        <v>1589179</v>
      </c>
      <c r="H27" s="5">
        <v>1365021</v>
      </c>
      <c r="I27" s="5">
        <v>1761363</v>
      </c>
      <c r="J27" s="5">
        <v>82</v>
      </c>
      <c r="K27" s="5">
        <v>68</v>
      </c>
      <c r="L27" s="5">
        <v>84</v>
      </c>
      <c r="M27" s="5">
        <v>0.30199999999999999</v>
      </c>
      <c r="N27" s="5">
        <v>52</v>
      </c>
      <c r="O27" s="5" t="s">
        <v>50</v>
      </c>
      <c r="P27" s="5" t="s">
        <v>28</v>
      </c>
      <c r="Q27" s="5">
        <v>655165</v>
      </c>
      <c r="R27" s="5">
        <v>755090</v>
      </c>
      <c r="S27" s="5">
        <v>656010</v>
      </c>
      <c r="V27" s="16">
        <f>IF(COUNTIF(B$2:B27,B27)=1,V26+1,V26)</f>
        <v>4</v>
      </c>
      <c r="W27" s="16">
        <f>IF(COUNTIF(Y$2:Y27,Y27)=1,1,0)</f>
        <v>1</v>
      </c>
      <c r="X27" s="16">
        <f>IF(AND(A27&lt;&gt;0,COUNTIF(Y$2:Y27,Y27)=1),X26+1,X26)</f>
        <v>17</v>
      </c>
      <c r="Y27" t="str">
        <f t="shared" si="0"/>
        <v>Power Life_AV_MR.PATARACHAI WANGLANG</v>
      </c>
    </row>
    <row r="28" spans="1:25" x14ac:dyDescent="0.2">
      <c r="A28" s="4" t="s">
        <v>48</v>
      </c>
      <c r="B28" s="5" t="s">
        <v>49</v>
      </c>
      <c r="C28" s="5" t="s">
        <v>26</v>
      </c>
      <c r="D28" s="5" t="s">
        <v>27</v>
      </c>
      <c r="E28" s="5" t="s">
        <v>32</v>
      </c>
      <c r="F28" s="5" t="s">
        <v>41</v>
      </c>
      <c r="G28" s="5">
        <v>1589179</v>
      </c>
      <c r="H28" s="5">
        <v>1365021</v>
      </c>
      <c r="I28" s="5">
        <v>1761363</v>
      </c>
      <c r="J28" s="5">
        <v>82</v>
      </c>
      <c r="K28" s="5">
        <v>68</v>
      </c>
      <c r="L28" s="5">
        <v>84</v>
      </c>
      <c r="M28" s="5">
        <v>0.30199999999999999</v>
      </c>
      <c r="N28" s="5">
        <v>52</v>
      </c>
      <c r="O28" s="5" t="s">
        <v>51</v>
      </c>
      <c r="P28" s="5" t="s">
        <v>32</v>
      </c>
      <c r="Q28" s="5">
        <v>655165</v>
      </c>
      <c r="R28" s="5">
        <v>755090</v>
      </c>
      <c r="S28" s="5">
        <v>656010</v>
      </c>
      <c r="V28" s="16">
        <f>IF(COUNTIF(B$2:B28,B28)=1,V27+1,V27)</f>
        <v>4</v>
      </c>
      <c r="W28" s="16">
        <f>IF(COUNTIF(Y$2:Y28,Y28)=1,1,0)</f>
        <v>1</v>
      </c>
      <c r="X28" s="16">
        <f>IF(AND(A28&lt;&gt;0,COUNTIF(Y$2:Y28,Y28)=1),X27+1,X27)</f>
        <v>18</v>
      </c>
      <c r="Y28" t="str">
        <f t="shared" si="0"/>
        <v>Power Life_AV_MR.WIRAT DAMKERT</v>
      </c>
    </row>
    <row r="29" spans="1:25" x14ac:dyDescent="0.2">
      <c r="A29" s="4" t="s">
        <v>48</v>
      </c>
      <c r="B29" s="5" t="s">
        <v>49</v>
      </c>
      <c r="C29" s="5" t="s">
        <v>26</v>
      </c>
      <c r="D29" s="5" t="s">
        <v>27</v>
      </c>
      <c r="E29" s="5" t="s">
        <v>32</v>
      </c>
      <c r="F29" s="5" t="s">
        <v>41</v>
      </c>
      <c r="G29" s="5">
        <v>1589179</v>
      </c>
      <c r="H29" s="5">
        <v>1365021</v>
      </c>
      <c r="I29" s="5">
        <v>1761363</v>
      </c>
      <c r="J29" s="5">
        <v>82</v>
      </c>
      <c r="K29" s="5">
        <v>68</v>
      </c>
      <c r="L29" s="5">
        <v>84</v>
      </c>
      <c r="M29" s="5">
        <v>0.30199999999999999</v>
      </c>
      <c r="N29" s="5">
        <v>52</v>
      </c>
      <c r="O29" s="5" t="s">
        <v>52</v>
      </c>
      <c r="P29" s="5" t="s">
        <v>28</v>
      </c>
      <c r="Q29" s="5">
        <v>657366</v>
      </c>
      <c r="R29" s="5">
        <v>469260</v>
      </c>
      <c r="S29" s="5">
        <v>683231</v>
      </c>
      <c r="V29" s="16">
        <f>IF(COUNTIF(B$2:B29,B29)=1,V28+1,V28)</f>
        <v>4</v>
      </c>
      <c r="W29" s="16">
        <f>IF(COUNTIF(Y$2:Y29,Y29)=1,1,0)</f>
        <v>1</v>
      </c>
      <c r="X29" s="16">
        <f>IF(AND(A29&lt;&gt;0,COUNTIF(Y$2:Y29,Y29)=1),X28+1,X28)</f>
        <v>19</v>
      </c>
      <c r="Y29" t="str">
        <f t="shared" si="0"/>
        <v>Power Life_AV_MR.PAIROJ JARERNPOL</v>
      </c>
    </row>
    <row r="30" spans="1:25" x14ac:dyDescent="0.2">
      <c r="A30" s="4" t="s">
        <v>48</v>
      </c>
      <c r="B30" s="5" t="s">
        <v>49</v>
      </c>
      <c r="C30" s="5" t="s">
        <v>26</v>
      </c>
      <c r="D30" s="5" t="s">
        <v>27</v>
      </c>
      <c r="E30" s="5" t="s">
        <v>32</v>
      </c>
      <c r="F30" s="5" t="s">
        <v>41</v>
      </c>
      <c r="G30" s="5">
        <v>1589179</v>
      </c>
      <c r="H30" s="5">
        <v>1365021</v>
      </c>
      <c r="I30" s="5">
        <v>1761363</v>
      </c>
      <c r="J30" s="5">
        <v>82</v>
      </c>
      <c r="K30" s="5">
        <v>68</v>
      </c>
      <c r="L30" s="5">
        <v>84</v>
      </c>
      <c r="M30" s="5">
        <v>0.30199999999999999</v>
      </c>
      <c r="N30" s="5">
        <v>52</v>
      </c>
      <c r="O30" s="5" t="s">
        <v>53</v>
      </c>
      <c r="P30" s="5" t="s">
        <v>32</v>
      </c>
      <c r="Q30" s="5">
        <v>657366</v>
      </c>
      <c r="R30" s="5">
        <v>469260</v>
      </c>
      <c r="S30" s="5">
        <v>683231</v>
      </c>
      <c r="V30" s="16">
        <f>IF(COUNTIF(B$2:B30,B30)=1,V29+1,V29)</f>
        <v>4</v>
      </c>
      <c r="W30" s="16">
        <f>IF(COUNTIF(Y$2:Y30,Y30)=1,1,0)</f>
        <v>1</v>
      </c>
      <c r="X30" s="16">
        <f>IF(AND(A30&lt;&gt;0,COUNTIF(Y$2:Y30,Y30)=1),X29+1,X29)</f>
        <v>20</v>
      </c>
      <c r="Y30" t="str">
        <f t="shared" si="0"/>
        <v>Power Life_AV_MR.PRASET MAHAMMAD</v>
      </c>
    </row>
    <row r="31" spans="1:25" x14ac:dyDescent="0.2">
      <c r="A31" s="4" t="s">
        <v>48</v>
      </c>
      <c r="B31" s="5" t="s">
        <v>49</v>
      </c>
      <c r="C31" s="5" t="s">
        <v>26</v>
      </c>
      <c r="D31" s="5" t="s">
        <v>31</v>
      </c>
      <c r="E31" s="5" t="s">
        <v>32</v>
      </c>
      <c r="F31" s="5" t="s">
        <v>41</v>
      </c>
      <c r="G31" s="5">
        <v>1115497</v>
      </c>
      <c r="H31" s="5">
        <v>1409938</v>
      </c>
      <c r="I31" s="5">
        <v>2319619</v>
      </c>
      <c r="J31" s="5">
        <v>78</v>
      </c>
      <c r="K31" s="5">
        <v>103</v>
      </c>
      <c r="L31" s="5">
        <v>191</v>
      </c>
      <c r="M31" s="5">
        <v>0.46500000000000002</v>
      </c>
      <c r="N31" s="5">
        <v>44</v>
      </c>
      <c r="O31" s="5" t="s">
        <v>50</v>
      </c>
      <c r="P31" s="5" t="s">
        <v>28</v>
      </c>
      <c r="Q31" s="5">
        <v>655165</v>
      </c>
      <c r="R31" s="5">
        <v>755090</v>
      </c>
      <c r="S31" s="5">
        <v>656010</v>
      </c>
      <c r="V31" s="16">
        <f>IF(COUNTIF(B$2:B31,B31)=1,V30+1,V30)</f>
        <v>4</v>
      </c>
      <c r="W31" s="16">
        <f>IF(COUNTIF(Y$2:Y31,Y31)=1,1,0)</f>
        <v>1</v>
      </c>
      <c r="X31" s="16">
        <f>IF(AND(A31&lt;&gt;0,COUNTIF(Y$2:Y31,Y31)=1),X30+1,X30)</f>
        <v>21</v>
      </c>
      <c r="Y31" t="str">
        <f t="shared" si="0"/>
        <v>Power Life_HA_MR.PATARACHAI WANGLANG</v>
      </c>
    </row>
    <row r="32" spans="1:25" x14ac:dyDescent="0.2">
      <c r="A32" s="4" t="s">
        <v>48</v>
      </c>
      <c r="B32" s="5" t="s">
        <v>49</v>
      </c>
      <c r="C32" s="5" t="s">
        <v>26</v>
      </c>
      <c r="D32" s="5" t="s">
        <v>31</v>
      </c>
      <c r="E32" s="5" t="s">
        <v>32</v>
      </c>
      <c r="F32" s="5" t="s">
        <v>41</v>
      </c>
      <c r="G32" s="5">
        <v>1115497</v>
      </c>
      <c r="H32" s="5">
        <v>1409938</v>
      </c>
      <c r="I32" s="5">
        <v>2319619</v>
      </c>
      <c r="J32" s="5">
        <v>78</v>
      </c>
      <c r="K32" s="5">
        <v>103</v>
      </c>
      <c r="L32" s="5">
        <v>191</v>
      </c>
      <c r="M32" s="5">
        <v>0.46500000000000002</v>
      </c>
      <c r="N32" s="5">
        <v>44</v>
      </c>
      <c r="O32" s="5" t="s">
        <v>51</v>
      </c>
      <c r="P32" s="5" t="s">
        <v>32</v>
      </c>
      <c r="Q32" s="5">
        <v>655165</v>
      </c>
      <c r="R32" s="5">
        <v>755090</v>
      </c>
      <c r="S32" s="5">
        <v>656010</v>
      </c>
      <c r="V32" s="16">
        <f>IF(COUNTIF(B$2:B32,B32)=1,V31+1,V31)</f>
        <v>4</v>
      </c>
      <c r="W32" s="16">
        <f>IF(COUNTIF(Y$2:Y32,Y32)=1,1,0)</f>
        <v>1</v>
      </c>
      <c r="X32" s="16">
        <f>IF(AND(A32&lt;&gt;0,COUNTIF(Y$2:Y32,Y32)=1),X31+1,X31)</f>
        <v>22</v>
      </c>
      <c r="Y32" t="str">
        <f t="shared" si="0"/>
        <v>Power Life_HA_MR.WIRAT DAMKERT</v>
      </c>
    </row>
    <row r="33" spans="1:25" x14ac:dyDescent="0.2">
      <c r="A33" s="4" t="s">
        <v>48</v>
      </c>
      <c r="B33" s="5" t="s">
        <v>49</v>
      </c>
      <c r="C33" s="5" t="s">
        <v>26</v>
      </c>
      <c r="D33" s="5" t="s">
        <v>31</v>
      </c>
      <c r="E33" s="5" t="s">
        <v>32</v>
      </c>
      <c r="F33" s="5" t="s">
        <v>41</v>
      </c>
      <c r="G33" s="5">
        <v>1115497</v>
      </c>
      <c r="H33" s="5">
        <v>1409938</v>
      </c>
      <c r="I33" s="5">
        <v>2319619</v>
      </c>
      <c r="J33" s="5">
        <v>78</v>
      </c>
      <c r="K33" s="5">
        <v>103</v>
      </c>
      <c r="L33" s="5">
        <v>191</v>
      </c>
      <c r="M33" s="5">
        <v>0.46500000000000002</v>
      </c>
      <c r="N33" s="5">
        <v>44</v>
      </c>
      <c r="O33" s="5" t="s">
        <v>52</v>
      </c>
      <c r="P33" s="5" t="s">
        <v>28</v>
      </c>
      <c r="Q33" s="5">
        <v>657366</v>
      </c>
      <c r="R33" s="5">
        <v>469260</v>
      </c>
      <c r="S33" s="5">
        <v>683231</v>
      </c>
      <c r="V33" s="16">
        <f>IF(COUNTIF(B$2:B33,B33)=1,V32+1,V32)</f>
        <v>4</v>
      </c>
      <c r="W33" s="16">
        <f>IF(COUNTIF(Y$2:Y33,Y33)=1,1,0)</f>
        <v>1</v>
      </c>
      <c r="X33" s="16">
        <f>IF(AND(A33&lt;&gt;0,COUNTIF(Y$2:Y33,Y33)=1),X32+1,X32)</f>
        <v>23</v>
      </c>
      <c r="Y33" t="str">
        <f t="shared" si="0"/>
        <v>Power Life_HA_MR.PAIROJ JARERNPOL</v>
      </c>
    </row>
    <row r="34" spans="1:25" x14ac:dyDescent="0.2">
      <c r="A34" s="4" t="s">
        <v>48</v>
      </c>
      <c r="B34" s="5" t="s">
        <v>49</v>
      </c>
      <c r="C34" s="5" t="s">
        <v>26</v>
      </c>
      <c r="D34" s="5" t="s">
        <v>31</v>
      </c>
      <c r="E34" s="5" t="s">
        <v>32</v>
      </c>
      <c r="F34" s="5" t="s">
        <v>41</v>
      </c>
      <c r="G34" s="5">
        <v>1115497</v>
      </c>
      <c r="H34" s="5">
        <v>1409938</v>
      </c>
      <c r="I34" s="5">
        <v>2319619</v>
      </c>
      <c r="J34" s="5">
        <v>78</v>
      </c>
      <c r="K34" s="5">
        <v>103</v>
      </c>
      <c r="L34" s="5">
        <v>191</v>
      </c>
      <c r="M34" s="5">
        <v>0.46500000000000002</v>
      </c>
      <c r="N34" s="5">
        <v>44</v>
      </c>
      <c r="O34" s="5" t="s">
        <v>53</v>
      </c>
      <c r="P34" s="5" t="s">
        <v>32</v>
      </c>
      <c r="Q34" s="5">
        <v>657366</v>
      </c>
      <c r="R34" s="5">
        <v>469260</v>
      </c>
      <c r="S34" s="5">
        <v>683231</v>
      </c>
      <c r="V34" s="16">
        <f>IF(COUNTIF(B$2:B34,B34)=1,V33+1,V33)</f>
        <v>4</v>
      </c>
      <c r="W34" s="16">
        <f>IF(COUNTIF(Y$2:Y34,Y34)=1,1,0)</f>
        <v>1</v>
      </c>
      <c r="X34" s="16">
        <f>IF(AND(A34&lt;&gt;0,COUNTIF(Y$2:Y34,Y34)=1),X33+1,X33)</f>
        <v>24</v>
      </c>
      <c r="Y34" t="str">
        <f t="shared" si="0"/>
        <v>Power Life_HA_MR.PRASET MAHAMMAD</v>
      </c>
    </row>
    <row r="35" spans="1:25" x14ac:dyDescent="0.2">
      <c r="A35" s="6" t="s">
        <v>54</v>
      </c>
      <c r="B35" s="7" t="s">
        <v>55</v>
      </c>
      <c r="C35" s="7" t="s">
        <v>26</v>
      </c>
      <c r="D35" s="7" t="s">
        <v>27</v>
      </c>
      <c r="E35" s="7" t="s">
        <v>23</v>
      </c>
      <c r="F35" s="7" t="s">
        <v>41</v>
      </c>
      <c r="G35" s="7">
        <v>932047</v>
      </c>
      <c r="H35" s="7"/>
      <c r="I35" s="7"/>
      <c r="J35" s="7">
        <v>45</v>
      </c>
      <c r="K35" s="7"/>
      <c r="L35" s="7"/>
      <c r="M35" s="7">
        <v>0.48299999999999998</v>
      </c>
      <c r="N35" s="7"/>
      <c r="O35" s="7" t="s">
        <v>56</v>
      </c>
      <c r="P35" s="7" t="s">
        <v>23</v>
      </c>
      <c r="Q35" s="7">
        <v>675450</v>
      </c>
      <c r="R35" s="7">
        <v>1118790</v>
      </c>
      <c r="S35" s="7">
        <v>1394630</v>
      </c>
      <c r="V35" s="16">
        <f>IF(COUNTIF(B$2:B35,B35)=1,V34+1,V34)</f>
        <v>5</v>
      </c>
      <c r="W35" s="16">
        <f>IF(COUNTIF(Y$2:Y35,Y35)=1,1,0)</f>
        <v>1</v>
      </c>
      <c r="X35" s="16">
        <f>IF(AND(A35&lt;&gt;0,COUNTIF(Y$2:Y35,Y35)=1),X34+1,X34)</f>
        <v>25</v>
      </c>
      <c r="Y35" t="str">
        <f t="shared" si="0"/>
        <v>Phuket Express_AV_MR.PIRAPONG SAMAPONG</v>
      </c>
    </row>
    <row r="36" spans="1:25" x14ac:dyDescent="0.2">
      <c r="A36" s="6" t="s">
        <v>54</v>
      </c>
      <c r="B36" s="7" t="s">
        <v>55</v>
      </c>
      <c r="C36" s="7" t="s">
        <v>26</v>
      </c>
      <c r="D36" s="7" t="s">
        <v>27</v>
      </c>
      <c r="E36" s="7" t="s">
        <v>28</v>
      </c>
      <c r="F36" s="7" t="s">
        <v>41</v>
      </c>
      <c r="G36" s="7"/>
      <c r="H36" s="7">
        <v>1001484</v>
      </c>
      <c r="I36" s="7">
        <v>667103</v>
      </c>
      <c r="J36" s="7"/>
      <c r="K36" s="7">
        <v>51</v>
      </c>
      <c r="L36" s="7">
        <v>39</v>
      </c>
      <c r="M36" s="7">
        <v>0.497</v>
      </c>
      <c r="N36" s="7">
        <v>35</v>
      </c>
      <c r="O36" s="7" t="s">
        <v>56</v>
      </c>
      <c r="P36" s="7" t="s">
        <v>23</v>
      </c>
      <c r="Q36" s="7">
        <v>675450</v>
      </c>
      <c r="R36" s="7">
        <v>1118790</v>
      </c>
      <c r="S36" s="7">
        <v>1394630</v>
      </c>
      <c r="V36" s="16">
        <f>IF(COUNTIF(B$2:B36,B36)=1,V35+1,V35)</f>
        <v>5</v>
      </c>
      <c r="W36" s="16">
        <f>IF(COUNTIF(Y$2:Y36,Y36)=1,1,0)</f>
        <v>0</v>
      </c>
      <c r="X36" s="16">
        <f>IF(AND(A36&lt;&gt;0,COUNTIF(Y$2:Y36,Y36)=1),X35+1,X35)</f>
        <v>25</v>
      </c>
      <c r="Y36" t="str">
        <f t="shared" si="0"/>
        <v>Phuket Express_AV_MR.PIRAPONG SAMAPONG</v>
      </c>
    </row>
    <row r="37" spans="1:25" x14ac:dyDescent="0.2">
      <c r="A37" s="8" t="s">
        <v>54</v>
      </c>
      <c r="B37" s="9" t="s">
        <v>55</v>
      </c>
      <c r="C37" s="9" t="s">
        <v>26</v>
      </c>
      <c r="D37" s="9" t="s">
        <v>31</v>
      </c>
      <c r="E37" s="9" t="s">
        <v>28</v>
      </c>
      <c r="F37" s="9" t="s">
        <v>41</v>
      </c>
      <c r="G37" s="9">
        <v>288119</v>
      </c>
      <c r="H37" s="9">
        <v>507388</v>
      </c>
      <c r="I37" s="9">
        <v>425051</v>
      </c>
      <c r="J37" s="9">
        <v>26</v>
      </c>
      <c r="K37" s="9">
        <v>38</v>
      </c>
      <c r="L37" s="9">
        <v>39</v>
      </c>
      <c r="M37" s="9">
        <v>0.378</v>
      </c>
      <c r="N37" s="9">
        <v>42</v>
      </c>
      <c r="O37" s="9" t="s">
        <v>56</v>
      </c>
      <c r="P37" s="9" t="s">
        <v>23</v>
      </c>
      <c r="Q37" s="9">
        <v>675450</v>
      </c>
      <c r="R37" s="9">
        <v>1118790</v>
      </c>
      <c r="S37" s="9">
        <v>1394630</v>
      </c>
      <c r="V37" s="16">
        <f>IF(COUNTIF(B$2:B37,B37)=1,V36+1,V36)</f>
        <v>5</v>
      </c>
      <c r="W37" s="16">
        <f>IF(COUNTIF(Y$2:Y37,Y37)=1,1,0)</f>
        <v>1</v>
      </c>
      <c r="X37" s="16">
        <f>IF(AND(A37&lt;&gt;0,COUNTIF(Y$2:Y37,Y37)=1),X36+1,X36)</f>
        <v>26</v>
      </c>
      <c r="Y37" t="str">
        <f t="shared" si="0"/>
        <v>Phuket Express_HA_MR.PIRAPONG SAMAPONG</v>
      </c>
    </row>
    <row r="38" spans="1:25" x14ac:dyDescent="0.2">
      <c r="V38" s="16">
        <f>IF(COUNTIF(B$2:B38,B38)=1,V37+1,V37)</f>
        <v>5</v>
      </c>
      <c r="W38" s="16">
        <f>IF(COUNTIF(Y$2:Y38,Y38)=1,1,0)</f>
        <v>1</v>
      </c>
      <c r="X38" s="16">
        <f>IF(AND(A38&lt;&gt;0,COUNTIF(Y$2:Y38,Y38)=1),X37+1,X37)</f>
        <v>26</v>
      </c>
      <c r="Y38" t="str">
        <f t="shared" ref="Y38:Y43" si="1">B38&amp;"_"&amp;D38&amp;"_"&amp;O38</f>
        <v>__</v>
      </c>
    </row>
    <row r="39" spans="1:25" x14ac:dyDescent="0.2">
      <c r="V39" s="16">
        <f>IF(COUNTIF(B$2:B39,B39)=1,V38+1,V38)</f>
        <v>5</v>
      </c>
      <c r="W39" s="16">
        <f>IF(COUNTIF(Y$2:Y39,Y39)=1,1,0)</f>
        <v>0</v>
      </c>
      <c r="X39" s="16">
        <f>IF(AND(A39&lt;&gt;0,COUNTIF(Y$2:Y39,Y39)=1),X38+1,X38)</f>
        <v>26</v>
      </c>
      <c r="Y39" t="str">
        <f t="shared" si="1"/>
        <v>__</v>
      </c>
    </row>
    <row r="40" spans="1:25" x14ac:dyDescent="0.2">
      <c r="V40" s="16">
        <f>IF(COUNTIF(B$2:B40,B40)=1,V39+1,V39)</f>
        <v>5</v>
      </c>
      <c r="W40" s="16">
        <f>IF(COUNTIF(Y$2:Y40,Y40)=1,1,0)</f>
        <v>0</v>
      </c>
      <c r="X40" s="16">
        <f>IF(AND(A40&lt;&gt;0,COUNTIF(Y$2:Y40,Y40)=1),X39+1,X39)</f>
        <v>26</v>
      </c>
      <c r="Y40" t="str">
        <f t="shared" si="1"/>
        <v>__</v>
      </c>
    </row>
    <row r="41" spans="1:25" x14ac:dyDescent="0.2">
      <c r="V41" s="16">
        <f>IF(COUNTIF(B$2:B41,B41)=1,V40+1,V40)</f>
        <v>5</v>
      </c>
      <c r="W41" s="16">
        <f>IF(COUNTIF(Y$2:Y41,Y41)=1,1,0)</f>
        <v>0</v>
      </c>
      <c r="X41" s="16">
        <f>IF(AND(A41&lt;&gt;0,COUNTIF(Y$2:Y41,Y41)=1),X40+1,X40)</f>
        <v>26</v>
      </c>
      <c r="Y41" t="str">
        <f t="shared" si="1"/>
        <v>__</v>
      </c>
    </row>
    <row r="42" spans="1:25" x14ac:dyDescent="0.2">
      <c r="V42" s="16">
        <f>IF(COUNTIF(B$2:B42,B42)=1,V41+1,V41)</f>
        <v>5</v>
      </c>
      <c r="W42" s="16">
        <f>IF(COUNTIF(Y$2:Y42,Y42)=1,1,0)</f>
        <v>0</v>
      </c>
      <c r="X42" s="16">
        <f>IF(AND(A42&lt;&gt;0,COUNTIF(Y$2:Y42,Y42)=1),X41+1,X41)</f>
        <v>26</v>
      </c>
      <c r="Y42" t="str">
        <f t="shared" si="1"/>
        <v>__</v>
      </c>
    </row>
    <row r="43" spans="1:25" x14ac:dyDescent="0.2">
      <c r="V43" s="16">
        <f>IF(COUNTIF(B$2:B43,B43)=1,V42+1,V42)</f>
        <v>5</v>
      </c>
      <c r="W43" s="16">
        <f>IF(COUNTIF(Y$2:Y43,Y43)=1,1,0)</f>
        <v>0</v>
      </c>
      <c r="X43" s="16">
        <f>IF(AND(A43&lt;&gt;0,COUNTIF(Y$2:Y43,Y43)=1),X42+1,X42)</f>
        <v>26</v>
      </c>
      <c r="Y43" t="str">
        <f t="shared" si="1"/>
        <v>__</v>
      </c>
    </row>
  </sheetData>
  <autoFilter ref="A2:S37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43"/>
  <sheetViews>
    <sheetView tabSelected="1" workbookViewId="0">
      <selection activeCell="Y3" sqref="Y3"/>
    </sheetView>
  </sheetViews>
  <sheetFormatPr defaultRowHeight="14.25" x14ac:dyDescent="0.2"/>
  <cols>
    <col min="1" max="1" width="11.125" customWidth="1"/>
    <col min="2" max="2" width="17.875" customWidth="1"/>
    <col min="5" max="5" width="8.5" customWidth="1"/>
    <col min="6" max="6" width="15.625" bestFit="1" customWidth="1"/>
    <col min="15" max="15" width="27.75" bestFit="1" customWidth="1"/>
    <col min="16" max="16" width="10" customWidth="1"/>
  </cols>
  <sheetData>
    <row r="2" spans="1:26" x14ac:dyDescent="0.2">
      <c r="A2" s="12" t="s">
        <v>57</v>
      </c>
    </row>
    <row r="3" spans="1:26" ht="42.75" customHeight="1" x14ac:dyDescent="0.2">
      <c r="A3" s="24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5" t="s">
        <v>5</v>
      </c>
      <c r="G3" s="26" t="s">
        <v>6</v>
      </c>
      <c r="H3" s="26" t="s">
        <v>7</v>
      </c>
      <c r="I3" s="26" t="s">
        <v>8</v>
      </c>
      <c r="J3" s="26" t="s">
        <v>9</v>
      </c>
      <c r="K3" s="26" t="s">
        <v>10</v>
      </c>
      <c r="L3" s="26" t="s">
        <v>11</v>
      </c>
      <c r="M3" s="26" t="s">
        <v>12</v>
      </c>
      <c r="N3" s="26" t="s">
        <v>13</v>
      </c>
      <c r="O3" s="25" t="s">
        <v>14</v>
      </c>
      <c r="P3" s="25" t="s">
        <v>15</v>
      </c>
      <c r="Q3" s="25" t="s">
        <v>16</v>
      </c>
      <c r="R3" s="25" t="s">
        <v>17</v>
      </c>
      <c r="S3" s="25" t="s">
        <v>18</v>
      </c>
      <c r="U3" s="28" t="s">
        <v>60</v>
      </c>
      <c r="V3" s="28" t="s">
        <v>63</v>
      </c>
      <c r="W3" s="28" t="s">
        <v>64</v>
      </c>
      <c r="X3" s="28" t="s">
        <v>65</v>
      </c>
    </row>
    <row r="4" spans="1:26" x14ac:dyDescent="0.2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U4" s="27"/>
      <c r="V4" s="27"/>
      <c r="W4" s="27"/>
      <c r="X4" s="27"/>
      <c r="Z4" s="17" t="s">
        <v>66</v>
      </c>
    </row>
    <row r="5" spans="1:26" x14ac:dyDescent="0.2">
      <c r="A5" s="18" t="str">
        <f>IF(AND($U5&lt;&gt;0,$U5&lt;=MAX(Data_Modify!$X$1:$X$38)),INDEX(Data_Modify!A$1:A$38,MATCH($U5,Data_Modify!$X$1:$X$38,0),1),"")</f>
        <v>Bangrak</v>
      </c>
      <c r="B5" s="18" t="str">
        <f>IF(AND($U5&lt;&gt;0,$U5&lt;=MAX(Data_Modify!$X$1:$X$38)),INDEX(Data_Modify!B$1:B$38,MATCH($U5,Data_Modify!$X$1:$X$38,0),1),"")</f>
        <v>Home Electronics</v>
      </c>
      <c r="C5" s="21" t="str">
        <f>IF(AND($U5&lt;&gt;0,$U5&lt;=MAX(Data_Modify!$X$1:$X$38)),INDEX(Data_Modify!C$1:C$38,MATCH($U5,Data_Modify!$X$1:$X$38,0),1),"")</f>
        <v>IM</v>
      </c>
      <c r="D5" s="21" t="str">
        <f>IF(AND($U5&lt;&gt;0,$U5&lt;=MAX(Data_Modify!$X$1:$X$38)),INDEX(Data_Modify!D$1:D$38,MATCH($U5,Data_Modify!$X$1:$X$38,0),1),"")</f>
        <v>HHP</v>
      </c>
      <c r="E5" s="21" t="str">
        <f>IF(AND($U5&lt;&gt;0,$U5&lt;=MAX(Data_Modify!$X$1:$X$38)),INDEX(Data_Modify!E$1:E$38,MATCH($U5,Data_Modify!$X$1:$X$38,0),1),"")</f>
        <v>A</v>
      </c>
      <c r="F5" s="18" t="str">
        <f>IF(AND($U5&lt;&gt;0,$U5&lt;=MAX(Data_Modify!$X$1:$X$38)),INDEX(Data_Modify!F$1:F$38,MATCH($U5,Data_Modify!$X$1:$X$38,0),1),"")</f>
        <v>HYPER MT</v>
      </c>
      <c r="G5" s="19">
        <f>IF(OR($B4&lt;&gt;$B5,$D4&lt;&gt;$D5),SUMIF(Data_Modify!$Y$1:$Y$38,$B5&amp;"_"&amp;$D5&amp;"_"&amp;$O5,Data_Modify!G$1:G$38),0)</f>
        <v>807430</v>
      </c>
      <c r="H5" s="19">
        <f>IF(OR($B4&lt;&gt;$B5,$D4&lt;&gt;$D5),SUMIF(Data_Modify!$Y$1:$Y$38,$B5&amp;"_"&amp;$D5&amp;"_"&amp;$O5,Data_Modify!H$1:H$38),0)</f>
        <v>652660</v>
      </c>
      <c r="I5" s="19">
        <f>IF(OR($B4&lt;&gt;$B5,$D4&lt;&gt;$D5),SUMIF(Data_Modify!$Y$1:$Y$38,$B5&amp;"_"&amp;$D5&amp;"_"&amp;$O5,Data_Modify!I$1:I$38),0)</f>
        <v>811670</v>
      </c>
      <c r="J5" s="19">
        <f>IF(OR($B4&lt;&gt;$B5,$D4&lt;&gt;$D5),SUMIF(Data_Modify!$Y$1:$Y$38,$B5&amp;"_"&amp;$D5&amp;"_"&amp;$O5,Data_Modify!J$1:J$38),0)</f>
        <v>94</v>
      </c>
      <c r="K5" s="19">
        <f>IF(OR($B4&lt;&gt;$B5,$D4&lt;&gt;$D5),SUMIF(Data_Modify!$Y$1:$Y$38,$B5&amp;"_"&amp;$D5&amp;"_"&amp;$O5,Data_Modify!K$1:K$38),0)</f>
        <v>84</v>
      </c>
      <c r="L5" s="19">
        <f>IF(OR($B4&lt;&gt;$B5,$D4&lt;&gt;$D5),SUMIF(Data_Modify!$Y$1:$Y$38,$B5&amp;"_"&amp;$D5&amp;"_"&amp;$O5,Data_Modify!L$1:L$38),0)</f>
        <v>92</v>
      </c>
      <c r="M5" s="19">
        <f>IF(OR($B4&lt;&gt;$B5,$D4&lt;&gt;$D5),SUMIF(Data_Modify!$Y$1:$Y$38,$B5&amp;"_"&amp;$D5&amp;"_"&amp;$O5,Data_Modify!M$1:M$38),0)</f>
        <v>0.81499999999999995</v>
      </c>
      <c r="N5" s="19">
        <f>IF(OR($B4&lt;&gt;$B5,$D4&lt;&gt;$D5),SUMIF(Data_Modify!$Y$1:$Y$38,$B5&amp;"_"&amp;$D5&amp;"_"&amp;$O5,Data_Modify!N$1:N$38),0)</f>
        <v>12</v>
      </c>
      <c r="O5" s="18" t="str">
        <f>IF(AND($U5&lt;&gt;0,$U5&lt;=MAX(Data_Modify!$X$1:$X$38)),INDEX(Data_Modify!O$1:O$38,MATCH($U5,Data_Modify!$X$1:$X$38,0),1),"")</f>
        <v>MS.DONGKAMON CHOUYNUAN</v>
      </c>
      <c r="P5" s="21" t="str">
        <f>IF(AND($U5&lt;&gt;0,$U5&lt;=MAX(Data_Modify!$X$1:$X$38)),INDEX(Data_Modify!P$1:P$38,MATCH($U5,Data_Modify!$X$1:$X$38,0),1),"")</f>
        <v>A</v>
      </c>
      <c r="Q5" s="19">
        <f>SUMIF(Data_Modify!$Y$1:$Y$38,$B5&amp;"_"&amp;$D5&amp;"_"&amp;$O5,Data_Modify!Q$1:Q$38)</f>
        <v>1326070</v>
      </c>
      <c r="R5" s="19">
        <f>SUMIF(Data_Modify!$Y$1:$Y$38,$B5&amp;"_"&amp;$D5&amp;"_"&amp;$O5,Data_Modify!R$1:R$38)</f>
        <v>807430</v>
      </c>
      <c r="S5" s="19">
        <f>SUMIF(Data_Modify!$Y$1:$Y$38,$B5&amp;"_"&amp;$D5&amp;"_"&amp;$O5,Data_Modify!S$1:S$38)</f>
        <v>652660</v>
      </c>
      <c r="U5">
        <f>IF(V5&lt;=MAX(Data_Modify!$V:$V),IF(V5&lt;&gt;V4,INDEX(Data_Modify!$X:$X,MATCH(V5,Data_Modify!$V:$V,0),1),U4+1),0)</f>
        <v>1</v>
      </c>
      <c r="V5" s="16">
        <v>1</v>
      </c>
      <c r="W5">
        <f>IF(V5&lt;=MAX(Data_Modify!$V:$V),IF(V5&lt;&gt;V4,1,W4+1),0)</f>
        <v>1</v>
      </c>
      <c r="X5">
        <f>SUMIF(Data_Modify!$V:$V,V5,Data_Modify!$W:$W)</f>
        <v>5</v>
      </c>
    </row>
    <row r="6" spans="1:26" x14ac:dyDescent="0.2">
      <c r="A6" s="18" t="str">
        <f>IF(AND($U6&lt;&gt;0,$U6&lt;=MAX(Data_Modify!$X$1:$X$38)),INDEX(Data_Modify!A$1:A$38,MATCH($U6,Data_Modify!$X$1:$X$38,0),1),"")</f>
        <v>Bangrak</v>
      </c>
      <c r="B6" s="18" t="str">
        <f>IF(AND($U6&lt;&gt;0,$U6&lt;=MAX(Data_Modify!$X$1:$X$38)),INDEX(Data_Modify!B$1:B$38,MATCH($U6,Data_Modify!$X$1:$X$38,0),1),"")</f>
        <v>Home Electronics</v>
      </c>
      <c r="C6" s="21" t="str">
        <f>IF(AND($U6&lt;&gt;0,$U6&lt;=MAX(Data_Modify!$X$1:$X$38)),INDEX(Data_Modify!C$1:C$38,MATCH($U6,Data_Modify!$X$1:$X$38,0),1),"")</f>
        <v>CE</v>
      </c>
      <c r="D6" s="21" t="str">
        <f>IF(AND($U6&lt;&gt;0,$U6&lt;=MAX(Data_Modify!$X$1:$X$38)),INDEX(Data_Modify!D$1:D$38,MATCH($U6,Data_Modify!$X$1:$X$38,0),1),"")</f>
        <v>AV</v>
      </c>
      <c r="E6" s="21" t="str">
        <f>IF(AND($U6&lt;&gt;0,$U6&lt;=MAX(Data_Modify!$X$1:$X$38)),INDEX(Data_Modify!E$1:E$38,MATCH($U6,Data_Modify!$X$1:$X$38,0),1),"")</f>
        <v>C</v>
      </c>
      <c r="F6" s="18" t="str">
        <f>IF(AND($U6&lt;&gt;0,$U6&lt;=MAX(Data_Modify!$X$1:$X$38)),INDEX(Data_Modify!F$1:F$38,MATCH($U6,Data_Modify!$X$1:$X$38,0),1),"")</f>
        <v>HYPER MT</v>
      </c>
      <c r="G6" s="19">
        <f>IF(OR($B5&lt;&gt;$B6,$D5&lt;&gt;$D6),SUMIF(Data_Modify!$Y$1:$Y$38,$B6&amp;"_"&amp;$D6&amp;"_"&amp;$O6,Data_Modify!G$1:G$38),0)</f>
        <v>645483</v>
      </c>
      <c r="H6" s="19">
        <f>IF(OR($B5&lt;&gt;$B6,$D5&lt;&gt;$D6),SUMIF(Data_Modify!$Y$1:$Y$38,$B6&amp;"_"&amp;$D6&amp;"_"&amp;$O6,Data_Modify!H$1:H$38),0)</f>
        <v>532041</v>
      </c>
      <c r="I6" s="19">
        <f>IF(OR($B5&lt;&gt;$B6,$D5&lt;&gt;$D6),SUMIF(Data_Modify!$Y$1:$Y$38,$B6&amp;"_"&amp;$D6&amp;"_"&amp;$O6,Data_Modify!I$1:I$38),0)</f>
        <v>538089</v>
      </c>
      <c r="J6" s="19">
        <f>IF(OR($B5&lt;&gt;$B6,$D5&lt;&gt;$D6),SUMIF(Data_Modify!$Y$1:$Y$38,$B6&amp;"_"&amp;$D6&amp;"_"&amp;$O6,Data_Modify!J$1:J$38),0)</f>
        <v>52</v>
      </c>
      <c r="K6" s="19">
        <f>IF(OR($B5&lt;&gt;$B6,$D5&lt;&gt;$D6),SUMIF(Data_Modify!$Y$1:$Y$38,$B6&amp;"_"&amp;$D6&amp;"_"&amp;$O6,Data_Modify!K$1:K$38),0)</f>
        <v>45</v>
      </c>
      <c r="L6" s="19">
        <f>IF(OR($B5&lt;&gt;$B6,$D5&lt;&gt;$D6),SUMIF(Data_Modify!$Y$1:$Y$38,$B6&amp;"_"&amp;$D6&amp;"_"&amp;$O6,Data_Modify!L$1:L$38),0)</f>
        <v>41</v>
      </c>
      <c r="M6" s="19">
        <f>IF(OR($B5&lt;&gt;$B6,$D5&lt;&gt;$D6),SUMIF(Data_Modify!$Y$1:$Y$38,$B6&amp;"_"&amp;$D6&amp;"_"&amp;$O6,Data_Modify!M$1:M$38),0)</f>
        <v>0.40300000000000002</v>
      </c>
      <c r="N6" s="19">
        <f>IF(OR($B5&lt;&gt;$B6,$D5&lt;&gt;$D6),SUMIF(Data_Modify!$Y$1:$Y$38,$B6&amp;"_"&amp;$D6&amp;"_"&amp;$O6,Data_Modify!N$1:N$38),0)</f>
        <v>21</v>
      </c>
      <c r="O6" s="18" t="str">
        <f>IF(AND($U6&lt;&gt;0,$U6&lt;=MAX(Data_Modify!$X$1:$X$38)),INDEX(Data_Modify!O$1:O$38,MATCH($U6,Data_Modify!$X$1:$X$38,0),1),"")</f>
        <v>MR.ARTIT WONGTANEE</v>
      </c>
      <c r="P6" s="21" t="str">
        <f>IF(AND($U6&lt;&gt;0,$U6&lt;=MAX(Data_Modify!$X$1:$X$38)),INDEX(Data_Modify!P$1:P$38,MATCH($U6,Data_Modify!$X$1:$X$38,0),1),"")</f>
        <v>C</v>
      </c>
      <c r="Q6" s="19">
        <f>SUMIF(Data_Modify!$Y$1:$Y$38,$B6&amp;"_"&amp;$D6&amp;"_"&amp;$O6,Data_Modify!Q$1:Q$38)</f>
        <v>701190</v>
      </c>
      <c r="R6" s="19">
        <f>SUMIF(Data_Modify!$Y$1:$Y$38,$B6&amp;"_"&amp;$D6&amp;"_"&amp;$O6,Data_Modify!R$1:R$38)</f>
        <v>611470</v>
      </c>
      <c r="S6" s="19">
        <f>SUMIF(Data_Modify!$Y$1:$Y$38,$B6&amp;"_"&amp;$D6&amp;"_"&amp;$O6,Data_Modify!S$1:S$38)</f>
        <v>496550</v>
      </c>
      <c r="U6">
        <f>IF(V6&lt;=MAX(Data_Modify!$V:$V),IF(V6&lt;&gt;V5,INDEX(Data_Modify!$X:$X,MATCH(V6,Data_Modify!$V:$V,0),1),U5+1),0)</f>
        <v>2</v>
      </c>
      <c r="V6" s="16">
        <f>IF(W5&lt;X5,V5,V5+1)</f>
        <v>1</v>
      </c>
      <c r="W6">
        <f>IF(V6&lt;=MAX(Data_Modify!$V:$V),IF(V6&lt;&gt;V5,1,W5+1),0)</f>
        <v>2</v>
      </c>
      <c r="X6">
        <f>SUMIF(Data_Modify!$V:$V,V6,Data_Modify!$W:$W)</f>
        <v>5</v>
      </c>
    </row>
    <row r="7" spans="1:26" x14ac:dyDescent="0.2">
      <c r="A7" s="18" t="str">
        <f>IF(AND($U7&lt;&gt;0,$U7&lt;=MAX(Data_Modify!$X$1:$X$38)),INDEX(Data_Modify!A$1:A$38,MATCH($U7,Data_Modify!$X$1:$X$38,0),1),"")</f>
        <v>Bangrak</v>
      </c>
      <c r="B7" s="18" t="str">
        <f>IF(AND($U7&lt;&gt;0,$U7&lt;=MAX(Data_Modify!$X$1:$X$38)),INDEX(Data_Modify!B$1:B$38,MATCH($U7,Data_Modify!$X$1:$X$38,0),1),"")</f>
        <v>Home Electronics</v>
      </c>
      <c r="C7" s="21" t="str">
        <f>IF(AND($U7&lt;&gt;0,$U7&lt;=MAX(Data_Modify!$X$1:$X$38)),INDEX(Data_Modify!C$1:C$38,MATCH($U7,Data_Modify!$X$1:$X$38,0),1),"")</f>
        <v>CE</v>
      </c>
      <c r="D7" s="21" t="str">
        <f>IF(AND($U7&lt;&gt;0,$U7&lt;=MAX(Data_Modify!$X$1:$X$38)),INDEX(Data_Modify!D$1:D$38,MATCH($U7,Data_Modify!$X$1:$X$38,0),1),"")</f>
        <v>AV</v>
      </c>
      <c r="E7" s="21" t="str">
        <f>IF(AND($U7&lt;&gt;0,$U7&lt;=MAX(Data_Modify!$X$1:$X$38)),INDEX(Data_Modify!E$1:E$38,MATCH($U7,Data_Modify!$X$1:$X$38,0),1),"")</f>
        <v>C</v>
      </c>
      <c r="F7" s="18" t="str">
        <f>IF(AND($U7&lt;&gt;0,$U7&lt;=MAX(Data_Modify!$X$1:$X$38)),INDEX(Data_Modify!F$1:F$38,MATCH($U7,Data_Modify!$X$1:$X$38,0),1),"")</f>
        <v>HYPER MT</v>
      </c>
      <c r="G7" s="19">
        <f>IF(OR($B6&lt;&gt;$B7,$D6&lt;&gt;$D7),SUMIF(Data_Modify!$Y$1:$Y$38,$B7&amp;"_"&amp;$D7&amp;"_"&amp;$O7,Data_Modify!G$1:G$38),0)</f>
        <v>0</v>
      </c>
      <c r="H7" s="19">
        <f>IF(OR($B6&lt;&gt;$B7,$D6&lt;&gt;$D7),SUMIF(Data_Modify!$Y$1:$Y$38,$B7&amp;"_"&amp;$D7&amp;"_"&amp;$O7,Data_Modify!H$1:H$38),0)</f>
        <v>0</v>
      </c>
      <c r="I7" s="19">
        <f>IF(OR($B6&lt;&gt;$B7,$D6&lt;&gt;$D7),SUMIF(Data_Modify!$Y$1:$Y$38,$B7&amp;"_"&amp;$D7&amp;"_"&amp;$O7,Data_Modify!I$1:I$38),0)</f>
        <v>0</v>
      </c>
      <c r="J7" s="19">
        <f>IF(OR($B6&lt;&gt;$B7,$D6&lt;&gt;$D7),SUMIF(Data_Modify!$Y$1:$Y$38,$B7&amp;"_"&amp;$D7&amp;"_"&amp;$O7,Data_Modify!J$1:J$38),0)</f>
        <v>0</v>
      </c>
      <c r="K7" s="19">
        <f>IF(OR($B6&lt;&gt;$B7,$D6&lt;&gt;$D7),SUMIF(Data_Modify!$Y$1:$Y$38,$B7&amp;"_"&amp;$D7&amp;"_"&amp;$O7,Data_Modify!K$1:K$38),0)</f>
        <v>0</v>
      </c>
      <c r="L7" s="19">
        <f>IF(OR($B6&lt;&gt;$B7,$D6&lt;&gt;$D7),SUMIF(Data_Modify!$Y$1:$Y$38,$B7&amp;"_"&amp;$D7&amp;"_"&amp;$O7,Data_Modify!L$1:L$38),0)</f>
        <v>0</v>
      </c>
      <c r="M7" s="19">
        <f>IF(OR($B6&lt;&gt;$B7,$D6&lt;&gt;$D7),SUMIF(Data_Modify!$Y$1:$Y$38,$B7&amp;"_"&amp;$D7&amp;"_"&amp;$O7,Data_Modify!M$1:M$38),0)</f>
        <v>0</v>
      </c>
      <c r="N7" s="19">
        <f>IF(OR($B6&lt;&gt;$B7,$D6&lt;&gt;$D7),SUMIF(Data_Modify!$Y$1:$Y$38,$B7&amp;"_"&amp;$D7&amp;"_"&amp;$O7,Data_Modify!N$1:N$38),0)</f>
        <v>0</v>
      </c>
      <c r="O7" s="18" t="str">
        <f>IF(AND($U7&lt;&gt;0,$U7&lt;=MAX(Data_Modify!$X$1:$X$38)),INDEX(Data_Modify!O$1:O$38,MATCH($U7,Data_Modify!$X$1:$X$38,0),1),"")</f>
        <v>MR.WUTTICHAI SUTTHIRAT</v>
      </c>
      <c r="P7" s="21" t="str">
        <f>IF(AND($U7&lt;&gt;0,$U7&lt;=MAX(Data_Modify!$X$1:$X$38)),INDEX(Data_Modify!P$1:P$38,MATCH($U7,Data_Modify!$X$1:$X$38,0),1),"")</f>
        <v>A</v>
      </c>
      <c r="Q7" s="19">
        <f>SUMIF(Data_Modify!$Y$1:$Y$38,$B7&amp;"_"&amp;$D7&amp;"_"&amp;$O7,Data_Modify!Q$1:Q$38)</f>
        <v>1239119</v>
      </c>
      <c r="R7" s="19">
        <f>SUMIF(Data_Modify!$Y$1:$Y$38,$B7&amp;"_"&amp;$D7&amp;"_"&amp;$O7,Data_Modify!R$1:R$38)</f>
        <v>1021233</v>
      </c>
      <c r="S7" s="19">
        <f>SUMIF(Data_Modify!$Y$1:$Y$38,$B7&amp;"_"&amp;$D7&amp;"_"&amp;$O7,Data_Modify!S$1:S$38)</f>
        <v>672670</v>
      </c>
      <c r="U7">
        <f>IF(V7&lt;=MAX(Data_Modify!$V:$V),IF(V7&lt;&gt;V6,INDEX(Data_Modify!$X:$X,MATCH(V7,Data_Modify!$V:$V,0),1),U6+1),0)</f>
        <v>3</v>
      </c>
      <c r="V7" s="16">
        <f>IF(W6&lt;X6,V6,V6+1)</f>
        <v>1</v>
      </c>
      <c r="W7">
        <f>IF(V7&lt;=MAX(Data_Modify!$V:$V),IF(V7&lt;&gt;V6,1,W6+1),0)</f>
        <v>3</v>
      </c>
      <c r="X7">
        <f>SUMIF(Data_Modify!$V:$V,V7,Data_Modify!$W:$W)</f>
        <v>5</v>
      </c>
    </row>
    <row r="8" spans="1:26" x14ac:dyDescent="0.2">
      <c r="A8" s="18" t="str">
        <f>IF(AND($U8&lt;&gt;0,$U8&lt;=MAX(Data_Modify!$X$1:$X$38)),INDEX(Data_Modify!A$1:A$38,MATCH($U8,Data_Modify!$X$1:$X$38,0),1),"")</f>
        <v>Bangrak</v>
      </c>
      <c r="B8" s="18" t="str">
        <f>IF(AND($U8&lt;&gt;0,$U8&lt;=MAX(Data_Modify!$X$1:$X$38)),INDEX(Data_Modify!B$1:B$38,MATCH($U8,Data_Modify!$X$1:$X$38,0),1),"")</f>
        <v>Home Electronics</v>
      </c>
      <c r="C8" s="21" t="str">
        <f>IF(AND($U8&lt;&gt;0,$U8&lt;=MAX(Data_Modify!$X$1:$X$38)),INDEX(Data_Modify!C$1:C$38,MATCH($U8,Data_Modify!$X$1:$X$38,0),1),"")</f>
        <v>CE</v>
      </c>
      <c r="D8" s="21" t="str">
        <f>IF(AND($U8&lt;&gt;0,$U8&lt;=MAX(Data_Modify!$X$1:$X$38)),INDEX(Data_Modify!D$1:D$38,MATCH($U8,Data_Modify!$X$1:$X$38,0),1),"")</f>
        <v>HA</v>
      </c>
      <c r="E8" s="21" t="str">
        <f>IF(AND($U8&lt;&gt;0,$U8&lt;=MAX(Data_Modify!$X$1:$X$38)),INDEX(Data_Modify!E$1:E$38,MATCH($U8,Data_Modify!$X$1:$X$38,0),1),"")</f>
        <v>B</v>
      </c>
      <c r="F8" s="18" t="str">
        <f>IF(AND($U8&lt;&gt;0,$U8&lt;=MAX(Data_Modify!$X$1:$X$38)),INDEX(Data_Modify!F$1:F$38,MATCH($U8,Data_Modify!$X$1:$X$38,0),1),"")</f>
        <v>HYPER MT</v>
      </c>
      <c r="G8" s="19">
        <f>IF(OR($B7&lt;&gt;$B8,$D7&lt;&gt;$D8),SUMIF(Data_Modify!$Y$1:$Y$38,$B8&amp;"_"&amp;$D8&amp;"_"&amp;$O8,Data_Modify!G$1:G$38),0)</f>
        <v>1185383</v>
      </c>
      <c r="H8" s="19">
        <f>IF(OR($B7&lt;&gt;$B8,$D7&lt;&gt;$D8),SUMIF(Data_Modify!$Y$1:$Y$38,$B8&amp;"_"&amp;$D8&amp;"_"&amp;$O8,Data_Modify!H$1:H$38),0)</f>
        <v>756995</v>
      </c>
      <c r="I8" s="19">
        <f>IF(OR($B7&lt;&gt;$B8,$D7&lt;&gt;$D8),SUMIF(Data_Modify!$Y$1:$Y$38,$B8&amp;"_"&amp;$D8&amp;"_"&amp;$O8,Data_Modify!I$1:I$38),0)</f>
        <v>942386</v>
      </c>
      <c r="J8" s="19">
        <f>IF(OR($B7&lt;&gt;$B8,$D7&lt;&gt;$D8),SUMIF(Data_Modify!$Y$1:$Y$38,$B8&amp;"_"&amp;$D8&amp;"_"&amp;$O8,Data_Modify!J$1:J$38),0)</f>
        <v>128</v>
      </c>
      <c r="K8" s="19">
        <f>IF(OR($B7&lt;&gt;$B8,$D7&lt;&gt;$D8),SUMIF(Data_Modify!$Y$1:$Y$38,$B8&amp;"_"&amp;$D8&amp;"_"&amp;$O8,Data_Modify!K$1:K$38),0)</f>
        <v>144</v>
      </c>
      <c r="L8" s="19">
        <f>IF(OR($B7&lt;&gt;$B8,$D7&lt;&gt;$D8),SUMIF(Data_Modify!$Y$1:$Y$38,$B8&amp;"_"&amp;$D8&amp;"_"&amp;$O8,Data_Modify!L$1:L$38),0)</f>
        <v>168</v>
      </c>
      <c r="M8" s="19">
        <f>IF(OR($B7&lt;&gt;$B8,$D7&lt;&gt;$D8),SUMIF(Data_Modify!$Y$1:$Y$38,$B8&amp;"_"&amp;$D8&amp;"_"&amp;$O8,Data_Modify!M$1:M$38),0)</f>
        <v>0.23100000000000001</v>
      </c>
      <c r="N8" s="19">
        <f>IF(OR($B7&lt;&gt;$B8,$D7&lt;&gt;$D8),SUMIF(Data_Modify!$Y$1:$Y$38,$B8&amp;"_"&amp;$D8&amp;"_"&amp;$O8,Data_Modify!N$1:N$38),0)</f>
        <v>26</v>
      </c>
      <c r="O8" s="18" t="str">
        <f>IF(AND($U8&lt;&gt;0,$U8&lt;=MAX(Data_Modify!$X$1:$X$38)),INDEX(Data_Modify!O$1:O$38,MATCH($U8,Data_Modify!$X$1:$X$38,0),1),"")</f>
        <v>MR.ARTIT WONGTANEE</v>
      </c>
      <c r="P8" s="21" t="str">
        <f>IF(AND($U8&lt;&gt;0,$U8&lt;=MAX(Data_Modify!$X$1:$X$38)),INDEX(Data_Modify!P$1:P$38,MATCH($U8,Data_Modify!$X$1:$X$38,0),1),"")</f>
        <v>C</v>
      </c>
      <c r="Q8" s="19">
        <f>SUMIF(Data_Modify!$Y$1:$Y$38,$B8&amp;"_"&amp;$D8&amp;"_"&amp;$O8,Data_Modify!Q$1:Q$38)</f>
        <v>701190</v>
      </c>
      <c r="R8" s="19">
        <f>SUMIF(Data_Modify!$Y$1:$Y$38,$B8&amp;"_"&amp;$D8&amp;"_"&amp;$O8,Data_Modify!R$1:R$38)</f>
        <v>611470</v>
      </c>
      <c r="S8" s="19">
        <f>SUMIF(Data_Modify!$Y$1:$Y$38,$B8&amp;"_"&amp;$D8&amp;"_"&amp;$O8,Data_Modify!S$1:S$38)</f>
        <v>496550</v>
      </c>
      <c r="U8">
        <f>IF(V8&lt;=MAX(Data_Modify!$V:$V),IF(V8&lt;&gt;V7,INDEX(Data_Modify!$X:$X,MATCH(V8,Data_Modify!$V:$V,0),1),U7+1),0)</f>
        <v>4</v>
      </c>
      <c r="V8" s="16">
        <f>IF(W7&lt;X7,V7,V7+1)</f>
        <v>1</v>
      </c>
      <c r="W8">
        <f>IF(V8&lt;=MAX(Data_Modify!$V:$V),IF(V8&lt;&gt;V7,1,W7+1),0)</f>
        <v>4</v>
      </c>
      <c r="X8">
        <f>SUMIF(Data_Modify!$V:$V,V8,Data_Modify!$W:$W)</f>
        <v>5</v>
      </c>
    </row>
    <row r="9" spans="1:26" x14ac:dyDescent="0.2">
      <c r="A9" s="18" t="str">
        <f>IF(AND($U9&lt;&gt;0,$U9&lt;=MAX(Data_Modify!$X$1:$X$38)),INDEX(Data_Modify!A$1:A$38,MATCH($U9,Data_Modify!$X$1:$X$38,0),1),"")</f>
        <v>Bangrak</v>
      </c>
      <c r="B9" s="18" t="str">
        <f>IF(AND($U9&lt;&gt;0,$U9&lt;=MAX(Data_Modify!$X$1:$X$38)),INDEX(Data_Modify!B$1:B$38,MATCH($U9,Data_Modify!$X$1:$X$38,0),1),"")</f>
        <v>Home Electronics</v>
      </c>
      <c r="C9" s="21" t="str">
        <f>IF(AND($U9&lt;&gt;0,$U9&lt;=MAX(Data_Modify!$X$1:$X$38)),INDEX(Data_Modify!C$1:C$38,MATCH($U9,Data_Modify!$X$1:$X$38,0),1),"")</f>
        <v>CE</v>
      </c>
      <c r="D9" s="21" t="str">
        <f>IF(AND($U9&lt;&gt;0,$U9&lt;=MAX(Data_Modify!$X$1:$X$38)),INDEX(Data_Modify!D$1:D$38,MATCH($U9,Data_Modify!$X$1:$X$38,0),1),"")</f>
        <v>HA</v>
      </c>
      <c r="E9" s="21" t="str">
        <f>IF(AND($U9&lt;&gt;0,$U9&lt;=MAX(Data_Modify!$X$1:$X$38)),INDEX(Data_Modify!E$1:E$38,MATCH($U9,Data_Modify!$X$1:$X$38,0),1),"")</f>
        <v>B</v>
      </c>
      <c r="F9" s="18" t="str">
        <f>IF(AND($U9&lt;&gt;0,$U9&lt;=MAX(Data_Modify!$X$1:$X$38)),INDEX(Data_Modify!F$1:F$38,MATCH($U9,Data_Modify!$X$1:$X$38,0),1),"")</f>
        <v>HYPER MT</v>
      </c>
      <c r="G9" s="19">
        <f>IF(OR($B8&lt;&gt;$B9,$D8&lt;&gt;$D9),SUMIF(Data_Modify!$Y$1:$Y$38,$B9&amp;"_"&amp;$D9&amp;"_"&amp;$O9,Data_Modify!G$1:G$38),0)</f>
        <v>0</v>
      </c>
      <c r="H9" s="19">
        <f>IF(OR($B8&lt;&gt;$B9,$D8&lt;&gt;$D9),SUMIF(Data_Modify!$Y$1:$Y$38,$B9&amp;"_"&amp;$D9&amp;"_"&amp;$O9,Data_Modify!H$1:H$38),0)</f>
        <v>0</v>
      </c>
      <c r="I9" s="19">
        <f>IF(OR($B8&lt;&gt;$B9,$D8&lt;&gt;$D9),SUMIF(Data_Modify!$Y$1:$Y$38,$B9&amp;"_"&amp;$D9&amp;"_"&amp;$O9,Data_Modify!I$1:I$38),0)</f>
        <v>0</v>
      </c>
      <c r="J9" s="19">
        <f>IF(OR($B8&lt;&gt;$B9,$D8&lt;&gt;$D9),SUMIF(Data_Modify!$Y$1:$Y$38,$B9&amp;"_"&amp;$D9&amp;"_"&amp;$O9,Data_Modify!J$1:J$38),0)</f>
        <v>0</v>
      </c>
      <c r="K9" s="19">
        <f>IF(OR($B8&lt;&gt;$B9,$D8&lt;&gt;$D9),SUMIF(Data_Modify!$Y$1:$Y$38,$B9&amp;"_"&amp;$D9&amp;"_"&amp;$O9,Data_Modify!K$1:K$38),0)</f>
        <v>0</v>
      </c>
      <c r="L9" s="19">
        <f>IF(OR($B8&lt;&gt;$B9,$D8&lt;&gt;$D9),SUMIF(Data_Modify!$Y$1:$Y$38,$B9&amp;"_"&amp;$D9&amp;"_"&amp;$O9,Data_Modify!L$1:L$38),0)</f>
        <v>0</v>
      </c>
      <c r="M9" s="19">
        <f>IF(OR($B8&lt;&gt;$B9,$D8&lt;&gt;$D9),SUMIF(Data_Modify!$Y$1:$Y$38,$B9&amp;"_"&amp;$D9&amp;"_"&amp;$O9,Data_Modify!M$1:M$38),0)</f>
        <v>0</v>
      </c>
      <c r="N9" s="19">
        <f>IF(OR($B8&lt;&gt;$B9,$D8&lt;&gt;$D9),SUMIF(Data_Modify!$Y$1:$Y$38,$B9&amp;"_"&amp;$D9&amp;"_"&amp;$O9,Data_Modify!N$1:N$38),0)</f>
        <v>0</v>
      </c>
      <c r="O9" s="18" t="str">
        <f>IF(AND($U9&lt;&gt;0,$U9&lt;=MAX(Data_Modify!$X$1:$X$38)),INDEX(Data_Modify!O$1:O$38,MATCH($U9,Data_Modify!$X$1:$X$38,0),1),"")</f>
        <v>MR.WUTTICHAI SUTTHIRAT</v>
      </c>
      <c r="P9" s="21" t="str">
        <f>IF(AND($U9&lt;&gt;0,$U9&lt;=MAX(Data_Modify!$X$1:$X$38)),INDEX(Data_Modify!P$1:P$38,MATCH($U9,Data_Modify!$X$1:$X$38,0),1),"")</f>
        <v>A</v>
      </c>
      <c r="Q9" s="19">
        <f>SUMIF(Data_Modify!$Y$1:$Y$38,$B9&amp;"_"&amp;$D9&amp;"_"&amp;$O9,Data_Modify!Q$1:Q$38)</f>
        <v>1239119</v>
      </c>
      <c r="R9" s="19">
        <f>SUMIF(Data_Modify!$Y$1:$Y$38,$B9&amp;"_"&amp;$D9&amp;"_"&amp;$O9,Data_Modify!R$1:R$38)</f>
        <v>1021233</v>
      </c>
      <c r="S9" s="19">
        <f>SUMIF(Data_Modify!$Y$1:$Y$38,$B9&amp;"_"&amp;$D9&amp;"_"&amp;$O9,Data_Modify!S$1:S$38)</f>
        <v>672670</v>
      </c>
      <c r="U9">
        <f>IF(V9&lt;=MAX(Data_Modify!$V:$V),IF(V9&lt;&gt;V8,INDEX(Data_Modify!$X:$X,MATCH(V9,Data_Modify!$V:$V,0),1),U8+1),0)</f>
        <v>5</v>
      </c>
      <c r="V9" s="16">
        <f>IF(W8&lt;X8,V8,V8+1)</f>
        <v>1</v>
      </c>
      <c r="W9">
        <f>IF(V9&lt;=MAX(Data_Modify!$V:$V),IF(V9&lt;&gt;V8,1,W8+1),0)</f>
        <v>5</v>
      </c>
      <c r="X9">
        <f>SUMIF(Data_Modify!$V:$V,V9,Data_Modify!$W:$W)</f>
        <v>5</v>
      </c>
    </row>
    <row r="10" spans="1:26" x14ac:dyDescent="0.2">
      <c r="A10" s="18" t="str">
        <f>IF(AND($U10&lt;&gt;0,$U10&lt;=MAX(Data_Modify!$X$1:$X$38)),INDEX(Data_Modify!A$1:A$38,MATCH($U10,Data_Modify!$X$1:$X$38,0),1),"")</f>
        <v>Ladprao</v>
      </c>
      <c r="B10" s="18" t="str">
        <f>IF(AND($U10&lt;&gt;0,$U10&lt;=MAX(Data_Modify!$X$1:$X$38)),INDEX(Data_Modify!B$1:B$38,MATCH($U10,Data_Modify!$X$1:$X$38,0),1),"")</f>
        <v>Daungjai</v>
      </c>
      <c r="C10" s="21" t="str">
        <f>IF(AND($U10&lt;&gt;0,$U10&lt;=MAX(Data_Modify!$X$1:$X$38)),INDEX(Data_Modify!C$1:C$38,MATCH($U10,Data_Modify!$X$1:$X$38,0),1),"")</f>
        <v>IM</v>
      </c>
      <c r="D10" s="21" t="str">
        <f>IF(AND($U10&lt;&gt;0,$U10&lt;=MAX(Data_Modify!$X$1:$X$38)),INDEX(Data_Modify!D$1:D$38,MATCH($U10,Data_Modify!$X$1:$X$38,0),1),"")</f>
        <v>HHP</v>
      </c>
      <c r="E10" s="21" t="str">
        <f>IF(AND($U10&lt;&gt;0,$U10&lt;=MAX(Data_Modify!$X$1:$X$38)),INDEX(Data_Modify!E$1:E$38,MATCH($U10,Data_Modify!$X$1:$X$38,0),1),"")</f>
        <v>B</v>
      </c>
      <c r="F10" s="18" t="str">
        <f>IF(AND($U10&lt;&gt;0,$U10&lt;=MAX(Data_Modify!$X$1:$X$38)),INDEX(Data_Modify!F$1:F$38,MATCH($U10,Data_Modify!$X$1:$X$38,0),1),"")</f>
        <v>OPERATOR SHOP</v>
      </c>
      <c r="G10" s="19">
        <f>IF(OR($B9&lt;&gt;$B10,$D9&lt;&gt;$D10),SUMIF(Data_Modify!$Y$1:$Y$38,$B10&amp;"_"&amp;$D10&amp;"_"&amp;$O10,Data_Modify!G$1:G$38),0)</f>
        <v>2040693</v>
      </c>
      <c r="H10" s="19">
        <f>IF(OR($B9&lt;&gt;$B10,$D9&lt;&gt;$D10),SUMIF(Data_Modify!$Y$1:$Y$38,$B10&amp;"_"&amp;$D10&amp;"_"&amp;$O10,Data_Modify!H$1:H$38),0)</f>
        <v>3629115</v>
      </c>
      <c r="I10" s="19">
        <f>IF(OR($B9&lt;&gt;$B10,$D9&lt;&gt;$D10),SUMIF(Data_Modify!$Y$1:$Y$38,$B10&amp;"_"&amp;$D10&amp;"_"&amp;$O10,Data_Modify!I$1:I$38),0)</f>
        <v>2299790</v>
      </c>
      <c r="J10" s="19">
        <f>IF(OR($B9&lt;&gt;$B10,$D9&lt;&gt;$D10),SUMIF(Data_Modify!$Y$1:$Y$38,$B10&amp;"_"&amp;$D10&amp;"_"&amp;$O10,Data_Modify!J$1:J$38),0)</f>
        <v>223</v>
      </c>
      <c r="K10" s="19">
        <f>IF(OR($B9&lt;&gt;$B10,$D9&lt;&gt;$D10),SUMIF(Data_Modify!$Y$1:$Y$38,$B10&amp;"_"&amp;$D10&amp;"_"&amp;$O10,Data_Modify!K$1:K$38),0)</f>
        <v>426</v>
      </c>
      <c r="L10" s="19">
        <f>IF(OR($B9&lt;&gt;$B10,$D9&lt;&gt;$D10),SUMIF(Data_Modify!$Y$1:$Y$38,$B10&amp;"_"&amp;$D10&amp;"_"&amp;$O10,Data_Modify!L$1:L$38),0)</f>
        <v>273</v>
      </c>
      <c r="M10" s="19">
        <f>IF(OR($B9&lt;&gt;$B10,$D9&lt;&gt;$D10),SUMIF(Data_Modify!$Y$1:$Y$38,$B10&amp;"_"&amp;$D10&amp;"_"&amp;$O10,Data_Modify!M$1:M$38),0)</f>
        <v>0.27</v>
      </c>
      <c r="N10" s="19">
        <f>IF(OR($B9&lt;&gt;$B10,$D9&lt;&gt;$D10),SUMIF(Data_Modify!$Y$1:$Y$38,$B10&amp;"_"&amp;$D10&amp;"_"&amp;$O10,Data_Modify!N$1:N$38),0)</f>
        <v>6</v>
      </c>
      <c r="O10" s="18" t="str">
        <f>IF(AND($U10&lt;&gt;0,$U10&lt;=MAX(Data_Modify!$X$1:$X$38)),INDEX(Data_Modify!O$1:O$38,MATCH($U10,Data_Modify!$X$1:$X$38,0),1),"")</f>
        <v>MS.KATWARANG YOMDOY</v>
      </c>
      <c r="P10" s="21" t="str">
        <f>IF(AND($U10&lt;&gt;0,$U10&lt;=MAX(Data_Modify!$X$1:$X$38)),INDEX(Data_Modify!P$1:P$38,MATCH($U10,Data_Modify!$X$1:$X$38,0),1),"")</f>
        <v>N</v>
      </c>
      <c r="Q10" s="19">
        <f>SUMIF(Data_Modify!$Y$1:$Y$38,$B10&amp;"_"&amp;$D10&amp;"_"&amp;$O10,Data_Modify!Q$1:Q$38)</f>
        <v>0</v>
      </c>
      <c r="R10" s="19">
        <f>SUMIF(Data_Modify!$Y$1:$Y$38,$B10&amp;"_"&amp;$D10&amp;"_"&amp;$O10,Data_Modify!R$1:R$38)</f>
        <v>2040697</v>
      </c>
      <c r="S10" s="19">
        <f>SUMIF(Data_Modify!$Y$1:$Y$38,$B10&amp;"_"&amp;$D10&amp;"_"&amp;$O10,Data_Modify!S$1:S$38)</f>
        <v>3724719</v>
      </c>
      <c r="U10">
        <f>IF(V10&lt;=MAX(Data_Modify!$V:$V),IF(V10&lt;&gt;V9,INDEX(Data_Modify!$X:$X,MATCH(V10,Data_Modify!$V:$V,0),1),U9+1),0)</f>
        <v>6</v>
      </c>
      <c r="V10" s="16">
        <f>IF(W9&lt;X9,V9,V9+1)</f>
        <v>2</v>
      </c>
      <c r="W10">
        <f>IF(V10&lt;=MAX(Data_Modify!$V:$V),IF(V10&lt;&gt;V9,1,W9+1),0)</f>
        <v>1</v>
      </c>
      <c r="X10">
        <f>SUMIF(Data_Modify!$V:$V,V10,Data_Modify!$W:$W)</f>
        <v>2</v>
      </c>
    </row>
    <row r="11" spans="1:26" x14ac:dyDescent="0.2">
      <c r="A11" s="18" t="str">
        <f>IF(AND($U11&lt;&gt;0,$U11&lt;=MAX(Data_Modify!$X$1:$X$38)),INDEX(Data_Modify!A$1:A$38,MATCH($U11,Data_Modify!$X$1:$X$38,0),1),"")</f>
        <v>Ladprao</v>
      </c>
      <c r="B11" s="18" t="str">
        <f>IF(AND($U11&lt;&gt;0,$U11&lt;=MAX(Data_Modify!$X$1:$X$38)),INDEX(Data_Modify!B$1:B$38,MATCH($U11,Data_Modify!$X$1:$X$38,0),1),"")</f>
        <v>Daungjai</v>
      </c>
      <c r="C11" s="21" t="str">
        <f>IF(AND($U11&lt;&gt;0,$U11&lt;=MAX(Data_Modify!$X$1:$X$38)),INDEX(Data_Modify!C$1:C$38,MATCH($U11,Data_Modify!$X$1:$X$38,0),1),"")</f>
        <v>IM</v>
      </c>
      <c r="D11" s="21" t="str">
        <f>IF(AND($U11&lt;&gt;0,$U11&lt;=MAX(Data_Modify!$X$1:$X$38)),INDEX(Data_Modify!D$1:D$38,MATCH($U11,Data_Modify!$X$1:$X$38,0),1),"")</f>
        <v>HHP</v>
      </c>
      <c r="E11" s="21" t="str">
        <f>IF(AND($U11&lt;&gt;0,$U11&lt;=MAX(Data_Modify!$X$1:$X$38)),INDEX(Data_Modify!E$1:E$38,MATCH($U11,Data_Modify!$X$1:$X$38,0),1),"")</f>
        <v>B</v>
      </c>
      <c r="F11" s="18" t="str">
        <f>IF(AND($U11&lt;&gt;0,$U11&lt;=MAX(Data_Modify!$X$1:$X$38)),INDEX(Data_Modify!F$1:F$38,MATCH($U11,Data_Modify!$X$1:$X$38,0),1),"")</f>
        <v>OPERATOR SHOP</v>
      </c>
      <c r="G11" s="19">
        <f>IF(OR($B10&lt;&gt;$B11,$D10&lt;&gt;$D11),SUMIF(Data_Modify!$Y$1:$Y$38,$B11&amp;"_"&amp;$D11&amp;"_"&amp;$O11,Data_Modify!G$1:G$38),0)</f>
        <v>0</v>
      </c>
      <c r="H11" s="19">
        <f>IF(OR($B10&lt;&gt;$B11,$D10&lt;&gt;$D11),SUMIF(Data_Modify!$Y$1:$Y$38,$B11&amp;"_"&amp;$D11&amp;"_"&amp;$O11,Data_Modify!H$1:H$38),0)</f>
        <v>0</v>
      </c>
      <c r="I11" s="19">
        <f>IF(OR($B10&lt;&gt;$B11,$D10&lt;&gt;$D11),SUMIF(Data_Modify!$Y$1:$Y$38,$B11&amp;"_"&amp;$D11&amp;"_"&amp;$O11,Data_Modify!I$1:I$38),0)</f>
        <v>0</v>
      </c>
      <c r="J11" s="19">
        <f>IF(OR($B10&lt;&gt;$B11,$D10&lt;&gt;$D11),SUMIF(Data_Modify!$Y$1:$Y$38,$B11&amp;"_"&amp;$D11&amp;"_"&amp;$O11,Data_Modify!J$1:J$38),0)</f>
        <v>0</v>
      </c>
      <c r="K11" s="19">
        <f>IF(OR($B10&lt;&gt;$B11,$D10&lt;&gt;$D11),SUMIF(Data_Modify!$Y$1:$Y$38,$B11&amp;"_"&amp;$D11&amp;"_"&amp;$O11,Data_Modify!K$1:K$38),0)</f>
        <v>0</v>
      </c>
      <c r="L11" s="19">
        <f>IF(OR($B10&lt;&gt;$B11,$D10&lt;&gt;$D11),SUMIF(Data_Modify!$Y$1:$Y$38,$B11&amp;"_"&amp;$D11&amp;"_"&amp;$O11,Data_Modify!L$1:L$38),0)</f>
        <v>0</v>
      </c>
      <c r="M11" s="19">
        <f>IF(OR($B10&lt;&gt;$B11,$D10&lt;&gt;$D11),SUMIF(Data_Modify!$Y$1:$Y$38,$B11&amp;"_"&amp;$D11&amp;"_"&amp;$O11,Data_Modify!M$1:M$38),0)</f>
        <v>0</v>
      </c>
      <c r="N11" s="19">
        <f>IF(OR($B10&lt;&gt;$B11,$D10&lt;&gt;$D11),SUMIF(Data_Modify!$Y$1:$Y$38,$B11&amp;"_"&amp;$D11&amp;"_"&amp;$O11,Data_Modify!N$1:N$38),0)</f>
        <v>0</v>
      </c>
      <c r="O11" s="18" t="str">
        <f>IF(AND($U11&lt;&gt;0,$U11&lt;=MAX(Data_Modify!$X$1:$X$38)),INDEX(Data_Modify!O$1:O$38,MATCH($U11,Data_Modify!$X$1:$X$38,0),1),"")</f>
        <v>MS.WANDEE DARASING</v>
      </c>
      <c r="P11" s="21" t="str">
        <f>IF(AND($U11&lt;&gt;0,$U11&lt;=MAX(Data_Modify!$X$1:$X$38)),INDEX(Data_Modify!P$1:P$38,MATCH($U11,Data_Modify!$X$1:$X$38,0),1),"")</f>
        <v>A</v>
      </c>
      <c r="Q11" s="19">
        <f>SUMIF(Data_Modify!$Y$1:$Y$38,$B11&amp;"_"&amp;$D11&amp;"_"&amp;$O11,Data_Modify!Q$1:Q$38)</f>
        <v>1860632</v>
      </c>
      <c r="R11" s="19">
        <f>SUMIF(Data_Modify!$Y$1:$Y$38,$B11&amp;"_"&amp;$D11&amp;"_"&amp;$O11,Data_Modify!R$1:R$38)</f>
        <v>0</v>
      </c>
      <c r="S11" s="19">
        <f>SUMIF(Data_Modify!$Y$1:$Y$38,$B11&amp;"_"&amp;$D11&amp;"_"&amp;$O11,Data_Modify!S$1:S$38)</f>
        <v>0</v>
      </c>
      <c r="U11">
        <f>IF(V11&lt;=MAX(Data_Modify!$V:$V),IF(V11&lt;&gt;V10,INDEX(Data_Modify!$X:$X,MATCH(V11,Data_Modify!$V:$V,0),1),U10+1),0)</f>
        <v>7</v>
      </c>
      <c r="V11" s="16">
        <f>IF(W10&lt;X10,V10,V10+1)</f>
        <v>2</v>
      </c>
      <c r="W11">
        <f>IF(V11&lt;=MAX(Data_Modify!$V:$V),IF(V11&lt;&gt;V10,1,W10+1),0)</f>
        <v>2</v>
      </c>
      <c r="X11">
        <f>SUMIF(Data_Modify!$V:$V,V11,Data_Modify!$W:$W)</f>
        <v>2</v>
      </c>
    </row>
    <row r="12" spans="1:26" x14ac:dyDescent="0.2">
      <c r="A12" s="18" t="str">
        <f>IF(AND($U12&lt;&gt;0,$U12&lt;=MAX(Data_Modify!$X$1:$X$38)),INDEX(Data_Modify!A$1:A$38,MATCH($U12,Data_Modify!$X$1:$X$38,0),1),"")</f>
        <v>Pinklao</v>
      </c>
      <c r="B12" s="18" t="str">
        <f>IF(AND($U12&lt;&gt;0,$U12&lt;=MAX(Data_Modify!$X$1:$X$38)),INDEX(Data_Modify!B$1:B$38,MATCH($U12,Data_Modify!$X$1:$X$38,0),1),"")</f>
        <v>Chokdee</v>
      </c>
      <c r="C12" s="21" t="str">
        <f>IF(AND($U12&lt;&gt;0,$U12&lt;=MAX(Data_Modify!$X$1:$X$38)),INDEX(Data_Modify!C$1:C$38,MATCH($U12,Data_Modify!$X$1:$X$38,0),1),"")</f>
        <v>IM</v>
      </c>
      <c r="D12" s="21" t="str">
        <f>IF(AND($U12&lt;&gt;0,$U12&lt;=MAX(Data_Modify!$X$1:$X$38)),INDEX(Data_Modify!D$1:D$38,MATCH($U12,Data_Modify!$X$1:$X$38,0),1),"")</f>
        <v>HHP</v>
      </c>
      <c r="E12" s="21" t="str">
        <f>IF(AND($U12&lt;&gt;0,$U12&lt;=MAX(Data_Modify!$X$1:$X$38)),INDEX(Data_Modify!E$1:E$38,MATCH($U12,Data_Modify!$X$1:$X$38,0),1),"")</f>
        <v>A</v>
      </c>
      <c r="F12" s="18" t="str">
        <f>IF(AND($U12&lt;&gt;0,$U12&lt;=MAX(Data_Modify!$X$1:$X$38)),INDEX(Data_Modify!F$1:F$38,MATCH($U12,Data_Modify!$X$1:$X$38,0),1),"")</f>
        <v>PREMIUM MT</v>
      </c>
      <c r="G12" s="19">
        <f>IF(OR($B11&lt;&gt;$B12,$D11&lt;&gt;$D12),SUMIF(Data_Modify!$Y$1:$Y$38,$B12&amp;"_"&amp;$D12&amp;"_"&amp;$O12,Data_Modify!G$1:G$38),0)</f>
        <v>3126560</v>
      </c>
      <c r="H12" s="19">
        <f>IF(OR($B11&lt;&gt;$B12,$D11&lt;&gt;$D12),SUMIF(Data_Modify!$Y$1:$Y$38,$B12&amp;"_"&amp;$D12&amp;"_"&amp;$O12,Data_Modify!H$1:H$38),0)</f>
        <v>3376650</v>
      </c>
      <c r="I12" s="19">
        <f>IF(OR($B11&lt;&gt;$B12,$D11&lt;&gt;$D12),SUMIF(Data_Modify!$Y$1:$Y$38,$B12&amp;"_"&amp;$D12&amp;"_"&amp;$O12,Data_Modify!I$1:I$38),0)</f>
        <v>2810380</v>
      </c>
      <c r="J12" s="19">
        <f>IF(OR($B11&lt;&gt;$B12,$D11&lt;&gt;$D12),SUMIF(Data_Modify!$Y$1:$Y$38,$B12&amp;"_"&amp;$D12&amp;"_"&amp;$O12,Data_Modify!J$1:J$38),0)</f>
        <v>300</v>
      </c>
      <c r="K12" s="19">
        <f>IF(OR($B11&lt;&gt;$B12,$D11&lt;&gt;$D12),SUMIF(Data_Modify!$Y$1:$Y$38,$B12&amp;"_"&amp;$D12&amp;"_"&amp;$O12,Data_Modify!K$1:K$38),0)</f>
        <v>314</v>
      </c>
      <c r="L12" s="19">
        <f>IF(OR($B11&lt;&gt;$B12,$D11&lt;&gt;$D12),SUMIF(Data_Modify!$Y$1:$Y$38,$B12&amp;"_"&amp;$D12&amp;"_"&amp;$O12,Data_Modify!L$1:L$38),0)</f>
        <v>254</v>
      </c>
      <c r="M12" s="19">
        <f>IF(OR($B11&lt;&gt;$B12,$D11&lt;&gt;$D12),SUMIF(Data_Modify!$Y$1:$Y$38,$B12&amp;"_"&amp;$D12&amp;"_"&amp;$O12,Data_Modify!M$1:M$38),0)</f>
        <v>0.59099999999999997</v>
      </c>
      <c r="N12" s="19">
        <f>IF(OR($B11&lt;&gt;$B12,$D11&lt;&gt;$D12),SUMIF(Data_Modify!$Y$1:$Y$38,$B12&amp;"_"&amp;$D12&amp;"_"&amp;$O12,Data_Modify!N$1:N$38),0)</f>
        <v>18</v>
      </c>
      <c r="O12" s="18" t="str">
        <f>IF(AND($U12&lt;&gt;0,$U12&lt;=MAX(Data_Modify!$X$1:$X$38)),INDEX(Data_Modify!O$1:O$38,MATCH($U12,Data_Modify!$X$1:$X$38,0),1),"")</f>
        <v>MS.PRAPATSORN</v>
      </c>
      <c r="P12" s="21" t="str">
        <f>IF(AND($U12&lt;&gt;0,$U12&lt;=MAX(Data_Modify!$X$1:$X$38)),INDEX(Data_Modify!P$1:P$38,MATCH($U12,Data_Modify!$X$1:$X$38,0),1),"")</f>
        <v>A</v>
      </c>
      <c r="Q12" s="19">
        <f>SUMIF(Data_Modify!$Y$1:$Y$38,$B12&amp;"_"&amp;$D12&amp;"_"&amp;$O12,Data_Modify!Q$1:Q$38)</f>
        <v>2901250</v>
      </c>
      <c r="R12" s="19">
        <f>SUMIF(Data_Modify!$Y$1:$Y$38,$B12&amp;"_"&amp;$D12&amp;"_"&amp;$O12,Data_Modify!R$1:R$38)</f>
        <v>3167240</v>
      </c>
      <c r="S12" s="19">
        <f>SUMIF(Data_Modify!$Y$1:$Y$38,$B12&amp;"_"&amp;$D12&amp;"_"&amp;$O12,Data_Modify!S$1:S$38)</f>
        <v>3438530</v>
      </c>
      <c r="U12">
        <f>IF(V12&lt;=MAX(Data_Modify!$V:$V),IF(V12&lt;&gt;V11,INDEX(Data_Modify!$X:$X,MATCH(V12,Data_Modify!$V:$V,0),1),U11+1),0)</f>
        <v>8</v>
      </c>
      <c r="V12" s="16">
        <f>IF(W11&lt;X11,V11,V11+1)</f>
        <v>3</v>
      </c>
      <c r="W12">
        <f>IF(V12&lt;=MAX(Data_Modify!$V:$V),IF(V12&lt;&gt;V11,1,W11+1),0)</f>
        <v>1</v>
      </c>
      <c r="X12">
        <f>SUMIF(Data_Modify!$V:$V,V12,Data_Modify!$W:$W)</f>
        <v>9</v>
      </c>
    </row>
    <row r="13" spans="1:26" x14ac:dyDescent="0.2">
      <c r="A13" s="18" t="str">
        <f>IF(AND($U13&lt;&gt;0,$U13&lt;=MAX(Data_Modify!$X$1:$X$38)),INDEX(Data_Modify!A$1:A$38,MATCH($U13,Data_Modify!$X$1:$X$38,0),1),"")</f>
        <v>Pinklao</v>
      </c>
      <c r="B13" s="18" t="str">
        <f>IF(AND($U13&lt;&gt;0,$U13&lt;=MAX(Data_Modify!$X$1:$X$38)),INDEX(Data_Modify!B$1:B$38,MATCH($U13,Data_Modify!$X$1:$X$38,0),1),"")</f>
        <v>Chokdee</v>
      </c>
      <c r="C13" s="21" t="str">
        <f>IF(AND($U13&lt;&gt;0,$U13&lt;=MAX(Data_Modify!$X$1:$X$38)),INDEX(Data_Modify!C$1:C$38,MATCH($U13,Data_Modify!$X$1:$X$38,0),1),"")</f>
        <v>CE</v>
      </c>
      <c r="D13" s="21" t="str">
        <f>IF(AND($U13&lt;&gt;0,$U13&lt;=MAX(Data_Modify!$X$1:$X$38)),INDEX(Data_Modify!D$1:D$38,MATCH($U13,Data_Modify!$X$1:$X$38,0),1),"")</f>
        <v>AV</v>
      </c>
      <c r="E13" s="21" t="str">
        <f>IF(AND($U13&lt;&gt;0,$U13&lt;=MAX(Data_Modify!$X$1:$X$38)),INDEX(Data_Modify!E$1:E$38,MATCH($U13,Data_Modify!$X$1:$X$38,0),1),"")</f>
        <v>A</v>
      </c>
      <c r="F13" s="18" t="str">
        <f>IF(AND($U13&lt;&gt;0,$U13&lt;=MAX(Data_Modify!$X$1:$X$38)),INDEX(Data_Modify!F$1:F$38,MATCH($U13,Data_Modify!$X$1:$X$38,0),1),"")</f>
        <v>PREMIUM MT</v>
      </c>
      <c r="G13" s="19">
        <f>IF(OR($B12&lt;&gt;$B13,$D12&lt;&gt;$D13),SUMIF(Data_Modify!$Y$1:$Y$38,$B13&amp;"_"&amp;$D13&amp;"_"&amp;$O13,Data_Modify!G$1:G$38),0)</f>
        <v>10256822</v>
      </c>
      <c r="H13" s="19">
        <f>IF(OR($B12&lt;&gt;$B13,$D12&lt;&gt;$D13),SUMIF(Data_Modify!$Y$1:$Y$38,$B13&amp;"_"&amp;$D13&amp;"_"&amp;$O13,Data_Modify!H$1:H$38),0)</f>
        <v>6091077</v>
      </c>
      <c r="I13" s="19">
        <f>IF(OR($B12&lt;&gt;$B13,$D12&lt;&gt;$D13),SUMIF(Data_Modify!$Y$1:$Y$38,$B13&amp;"_"&amp;$D13&amp;"_"&amp;$O13,Data_Modify!I$1:I$38),0)</f>
        <v>4209539</v>
      </c>
      <c r="J13" s="19">
        <f>IF(OR($B12&lt;&gt;$B13,$D12&lt;&gt;$D13),SUMIF(Data_Modify!$Y$1:$Y$38,$B13&amp;"_"&amp;$D13&amp;"_"&amp;$O13,Data_Modify!J$1:J$38),0)</f>
        <v>436</v>
      </c>
      <c r="K13" s="19">
        <f>IF(OR($B12&lt;&gt;$B13,$D12&lt;&gt;$D13),SUMIF(Data_Modify!$Y$1:$Y$38,$B13&amp;"_"&amp;$D13&amp;"_"&amp;$O13,Data_Modify!K$1:K$38),0)</f>
        <v>211</v>
      </c>
      <c r="L13" s="19">
        <f>IF(OR($B12&lt;&gt;$B13,$D12&lt;&gt;$D13),SUMIF(Data_Modify!$Y$1:$Y$38,$B13&amp;"_"&amp;$D13&amp;"_"&amp;$O13,Data_Modify!L$1:L$38),0)</f>
        <v>165</v>
      </c>
      <c r="M13" s="19">
        <f>IF(OR($B12&lt;&gt;$B13,$D12&lt;&gt;$D13),SUMIF(Data_Modify!$Y$1:$Y$38,$B13&amp;"_"&amp;$D13&amp;"_"&amp;$O13,Data_Modify!M$1:M$38),0)</f>
        <v>0.90500000000000003</v>
      </c>
      <c r="N13" s="19">
        <f>IF(OR($B12&lt;&gt;$B13,$D12&lt;&gt;$D13),SUMIF(Data_Modify!$Y$1:$Y$38,$B13&amp;"_"&amp;$D13&amp;"_"&amp;$O13,Data_Modify!N$1:N$38),0)</f>
        <v>44</v>
      </c>
      <c r="O13" s="18" t="str">
        <f>IF(AND($U13&lt;&gt;0,$U13&lt;=MAX(Data_Modify!$X$1:$X$38)),INDEX(Data_Modify!O$1:O$38,MATCH($U13,Data_Modify!$X$1:$X$38,0),1),"")</f>
        <v>MR.CHATCHAI</v>
      </c>
      <c r="P13" s="21" t="str">
        <f>IF(AND($U13&lt;&gt;0,$U13&lt;=MAX(Data_Modify!$X$1:$X$38)),INDEX(Data_Modify!P$1:P$38,MATCH($U13,Data_Modify!$X$1:$X$38,0),1),"")</f>
        <v>B</v>
      </c>
      <c r="Q13" s="19">
        <f>SUMIF(Data_Modify!$Y$1:$Y$38,$B13&amp;"_"&amp;$D13&amp;"_"&amp;$O13,Data_Modify!Q$1:Q$38)</f>
        <v>3476894</v>
      </c>
      <c r="R13" s="19">
        <f>SUMIF(Data_Modify!$Y$1:$Y$38,$B13&amp;"_"&amp;$D13&amp;"_"&amp;$O13,Data_Modify!R$1:R$38)</f>
        <v>4820554</v>
      </c>
      <c r="S13" s="19">
        <f>SUMIF(Data_Modify!$Y$1:$Y$38,$B13&amp;"_"&amp;$D13&amp;"_"&amp;$O13,Data_Modify!S$1:S$38)</f>
        <v>5928012</v>
      </c>
      <c r="U13">
        <f>IF(V13&lt;=MAX(Data_Modify!$V:$V),IF(V13&lt;&gt;V12,INDEX(Data_Modify!$X:$X,MATCH(V13,Data_Modify!$V:$V,0),1),U12+1),0)</f>
        <v>9</v>
      </c>
      <c r="V13" s="16">
        <f>IF(W12&lt;X12,V12,V12+1)</f>
        <v>3</v>
      </c>
      <c r="W13">
        <f>IF(V13&lt;=MAX(Data_Modify!$V:$V),IF(V13&lt;&gt;V12,1,W12+1),0)</f>
        <v>2</v>
      </c>
      <c r="X13">
        <f>SUMIF(Data_Modify!$V:$V,V13,Data_Modify!$W:$W)</f>
        <v>9</v>
      </c>
    </row>
    <row r="14" spans="1:26" x14ac:dyDescent="0.2">
      <c r="A14" s="18" t="str">
        <f>IF(AND($U14&lt;&gt;0,$U14&lt;=MAX(Data_Modify!$X$1:$X$38)),INDEX(Data_Modify!A$1:A$38,MATCH($U14,Data_Modify!$X$1:$X$38,0),1),"")</f>
        <v>Pinklao</v>
      </c>
      <c r="B14" s="18" t="str">
        <f>IF(AND($U14&lt;&gt;0,$U14&lt;=MAX(Data_Modify!$X$1:$X$38)),INDEX(Data_Modify!B$1:B$38,MATCH($U14,Data_Modify!$X$1:$X$38,0),1),"")</f>
        <v>Chokdee</v>
      </c>
      <c r="C14" s="21" t="str">
        <f>IF(AND($U14&lt;&gt;0,$U14&lt;=MAX(Data_Modify!$X$1:$X$38)),INDEX(Data_Modify!C$1:C$38,MATCH($U14,Data_Modify!$X$1:$X$38,0),1),"")</f>
        <v>CE</v>
      </c>
      <c r="D14" s="21" t="str">
        <f>IF(AND($U14&lt;&gt;0,$U14&lt;=MAX(Data_Modify!$X$1:$X$38)),INDEX(Data_Modify!D$1:D$38,MATCH($U14,Data_Modify!$X$1:$X$38,0),1),"")</f>
        <v>AV</v>
      </c>
      <c r="E14" s="21" t="str">
        <f>IF(AND($U14&lt;&gt;0,$U14&lt;=MAX(Data_Modify!$X$1:$X$38)),INDEX(Data_Modify!E$1:E$38,MATCH($U14,Data_Modify!$X$1:$X$38,0),1),"")</f>
        <v>A</v>
      </c>
      <c r="F14" s="18" t="str">
        <f>IF(AND($U14&lt;&gt;0,$U14&lt;=MAX(Data_Modify!$X$1:$X$38)),INDEX(Data_Modify!F$1:F$38,MATCH($U14,Data_Modify!$X$1:$X$38,0),1),"")</f>
        <v>PREMIUM MT</v>
      </c>
      <c r="G14" s="19">
        <f>IF(OR($B13&lt;&gt;$B14,$D13&lt;&gt;$D14),SUMIF(Data_Modify!$Y$1:$Y$38,$B14&amp;"_"&amp;$D14&amp;"_"&amp;$O14,Data_Modify!G$1:G$38),0)</f>
        <v>0</v>
      </c>
      <c r="H14" s="19">
        <f>IF(OR($B13&lt;&gt;$B14,$D13&lt;&gt;$D14),SUMIF(Data_Modify!$Y$1:$Y$38,$B14&amp;"_"&amp;$D14&amp;"_"&amp;$O14,Data_Modify!H$1:H$38),0)</f>
        <v>0</v>
      </c>
      <c r="I14" s="19">
        <f>IF(OR($B13&lt;&gt;$B14,$D13&lt;&gt;$D14),SUMIF(Data_Modify!$Y$1:$Y$38,$B14&amp;"_"&amp;$D14&amp;"_"&amp;$O14,Data_Modify!I$1:I$38),0)</f>
        <v>0</v>
      </c>
      <c r="J14" s="19">
        <f>IF(OR($B13&lt;&gt;$B14,$D13&lt;&gt;$D14),SUMIF(Data_Modify!$Y$1:$Y$38,$B14&amp;"_"&amp;$D14&amp;"_"&amp;$O14,Data_Modify!J$1:J$38),0)</f>
        <v>0</v>
      </c>
      <c r="K14" s="19">
        <f>IF(OR($B13&lt;&gt;$B14,$D13&lt;&gt;$D14),SUMIF(Data_Modify!$Y$1:$Y$38,$B14&amp;"_"&amp;$D14&amp;"_"&amp;$O14,Data_Modify!K$1:K$38),0)</f>
        <v>0</v>
      </c>
      <c r="L14" s="19">
        <f>IF(OR($B13&lt;&gt;$B14,$D13&lt;&gt;$D14),SUMIF(Data_Modify!$Y$1:$Y$38,$B14&amp;"_"&amp;$D14&amp;"_"&amp;$O14,Data_Modify!L$1:L$38),0)</f>
        <v>0</v>
      </c>
      <c r="M14" s="19">
        <f>IF(OR($B13&lt;&gt;$B14,$D13&lt;&gt;$D14),SUMIF(Data_Modify!$Y$1:$Y$38,$B14&amp;"_"&amp;$D14&amp;"_"&amp;$O14,Data_Modify!M$1:M$38),0)</f>
        <v>0</v>
      </c>
      <c r="N14" s="19">
        <f>IF(OR($B13&lt;&gt;$B14,$D13&lt;&gt;$D14),SUMIF(Data_Modify!$Y$1:$Y$38,$B14&amp;"_"&amp;$D14&amp;"_"&amp;$O14,Data_Modify!N$1:N$38),0)</f>
        <v>0</v>
      </c>
      <c r="O14" s="18" t="str">
        <f>IF(AND($U14&lt;&gt;0,$U14&lt;=MAX(Data_Modify!$X$1:$X$38)),INDEX(Data_Modify!O$1:O$38,MATCH($U14,Data_Modify!$X$1:$X$38,0),1),"")</f>
        <v>MR.SUCHART</v>
      </c>
      <c r="P14" s="21" t="str">
        <f>IF(AND($U14&lt;&gt;0,$U14&lt;=MAX(Data_Modify!$X$1:$X$38)),INDEX(Data_Modify!P$1:P$38,MATCH($U14,Data_Modify!$X$1:$X$38,0),1),"")</f>
        <v>A</v>
      </c>
      <c r="Q14" s="19">
        <f>SUMIF(Data_Modify!$Y$1:$Y$38,$B14&amp;"_"&amp;$D14&amp;"_"&amp;$O14,Data_Modify!Q$1:Q$38)</f>
        <v>3476894</v>
      </c>
      <c r="R14" s="19">
        <f>SUMIF(Data_Modify!$Y$1:$Y$38,$B14&amp;"_"&amp;$D14&amp;"_"&amp;$O14,Data_Modify!R$1:R$38)</f>
        <v>4820554</v>
      </c>
      <c r="S14" s="19">
        <f>SUMIF(Data_Modify!$Y$1:$Y$38,$B14&amp;"_"&amp;$D14&amp;"_"&amp;$O14,Data_Modify!S$1:S$38)</f>
        <v>5928012</v>
      </c>
      <c r="U14">
        <f>IF(V14&lt;=MAX(Data_Modify!$V:$V),IF(V14&lt;&gt;V13,INDEX(Data_Modify!$X:$X,MATCH(V14,Data_Modify!$V:$V,0),1),U13+1),0)</f>
        <v>10</v>
      </c>
      <c r="V14" s="16">
        <f>IF(W13&lt;X13,V13,V13+1)</f>
        <v>3</v>
      </c>
      <c r="W14">
        <f>IF(V14&lt;=MAX(Data_Modify!$V:$V),IF(V14&lt;&gt;V13,1,W13+1),0)</f>
        <v>3</v>
      </c>
      <c r="X14">
        <f>SUMIF(Data_Modify!$V:$V,V14,Data_Modify!$W:$W)</f>
        <v>9</v>
      </c>
    </row>
    <row r="15" spans="1:26" x14ac:dyDescent="0.2">
      <c r="A15" s="18" t="str">
        <f>IF(AND($U15&lt;&gt;0,$U15&lt;=MAX(Data_Modify!$X$1:$X$38)),INDEX(Data_Modify!A$1:A$38,MATCH($U15,Data_Modify!$X$1:$X$38,0),1),"")</f>
        <v>Pinklao</v>
      </c>
      <c r="B15" s="18" t="str">
        <f>IF(AND($U15&lt;&gt;0,$U15&lt;=MAX(Data_Modify!$X$1:$X$38)),INDEX(Data_Modify!B$1:B$38,MATCH($U15,Data_Modify!$X$1:$X$38,0),1),"")</f>
        <v>Chokdee</v>
      </c>
      <c r="C15" s="21" t="str">
        <f>IF(AND($U15&lt;&gt;0,$U15&lt;=MAX(Data_Modify!$X$1:$X$38)),INDEX(Data_Modify!C$1:C$38,MATCH($U15,Data_Modify!$X$1:$X$38,0),1),"")</f>
        <v>CE</v>
      </c>
      <c r="D15" s="21" t="str">
        <f>IF(AND($U15&lt;&gt;0,$U15&lt;=MAX(Data_Modify!$X$1:$X$38)),INDEX(Data_Modify!D$1:D$38,MATCH($U15,Data_Modify!$X$1:$X$38,0),1),"")</f>
        <v>AV</v>
      </c>
      <c r="E15" s="21" t="str">
        <f>IF(AND($U15&lt;&gt;0,$U15&lt;=MAX(Data_Modify!$X$1:$X$38)),INDEX(Data_Modify!E$1:E$38,MATCH($U15,Data_Modify!$X$1:$X$38,0),1),"")</f>
        <v>A</v>
      </c>
      <c r="F15" s="18" t="str">
        <f>IF(AND($U15&lt;&gt;0,$U15&lt;=MAX(Data_Modify!$X$1:$X$38)),INDEX(Data_Modify!F$1:F$38,MATCH($U15,Data_Modify!$X$1:$X$38,0),1),"")</f>
        <v>PREMIUM MT</v>
      </c>
      <c r="G15" s="19">
        <f>IF(OR($B14&lt;&gt;$B15,$D14&lt;&gt;$D15),SUMIF(Data_Modify!$Y$1:$Y$38,$B15&amp;"_"&amp;$D15&amp;"_"&amp;$O15,Data_Modify!G$1:G$38),0)</f>
        <v>0</v>
      </c>
      <c r="H15" s="19">
        <f>IF(OR($B14&lt;&gt;$B15,$D14&lt;&gt;$D15),SUMIF(Data_Modify!$Y$1:$Y$38,$B15&amp;"_"&amp;$D15&amp;"_"&amp;$O15,Data_Modify!H$1:H$38),0)</f>
        <v>0</v>
      </c>
      <c r="I15" s="19">
        <f>IF(OR($B14&lt;&gt;$B15,$D14&lt;&gt;$D15),SUMIF(Data_Modify!$Y$1:$Y$38,$B15&amp;"_"&amp;$D15&amp;"_"&amp;$O15,Data_Modify!I$1:I$38),0)</f>
        <v>0</v>
      </c>
      <c r="J15" s="19">
        <f>IF(OR($B14&lt;&gt;$B15,$D14&lt;&gt;$D15),SUMIF(Data_Modify!$Y$1:$Y$38,$B15&amp;"_"&amp;$D15&amp;"_"&amp;$O15,Data_Modify!J$1:J$38),0)</f>
        <v>0</v>
      </c>
      <c r="K15" s="19">
        <f>IF(OR($B14&lt;&gt;$B15,$D14&lt;&gt;$D15),SUMIF(Data_Modify!$Y$1:$Y$38,$B15&amp;"_"&amp;$D15&amp;"_"&amp;$O15,Data_Modify!K$1:K$38),0)</f>
        <v>0</v>
      </c>
      <c r="L15" s="19">
        <f>IF(OR($B14&lt;&gt;$B15,$D14&lt;&gt;$D15),SUMIF(Data_Modify!$Y$1:$Y$38,$B15&amp;"_"&amp;$D15&amp;"_"&amp;$O15,Data_Modify!L$1:L$38),0)</f>
        <v>0</v>
      </c>
      <c r="M15" s="19">
        <f>IF(OR($B14&lt;&gt;$B15,$D14&lt;&gt;$D15),SUMIF(Data_Modify!$Y$1:$Y$38,$B15&amp;"_"&amp;$D15&amp;"_"&amp;$O15,Data_Modify!M$1:M$38),0)</f>
        <v>0</v>
      </c>
      <c r="N15" s="19">
        <f>IF(OR($B14&lt;&gt;$B15,$D14&lt;&gt;$D15),SUMIF(Data_Modify!$Y$1:$Y$38,$B15&amp;"_"&amp;$D15&amp;"_"&amp;$O15,Data_Modify!N$1:N$38),0)</f>
        <v>0</v>
      </c>
      <c r="O15" s="18" t="str">
        <f>IF(AND($U15&lt;&gt;0,$U15&lt;=MAX(Data_Modify!$X$1:$X$38)),INDEX(Data_Modify!O$1:O$38,MATCH($U15,Data_Modify!$X$1:$X$38,0),1),"")</f>
        <v>MR.PONCHAI</v>
      </c>
      <c r="P15" s="21" t="str">
        <f>IF(AND($U15&lt;&gt;0,$U15&lt;=MAX(Data_Modify!$X$1:$X$38)),INDEX(Data_Modify!P$1:P$38,MATCH($U15,Data_Modify!$X$1:$X$38,0),1),"")</f>
        <v>D</v>
      </c>
      <c r="Q15" s="19">
        <f>SUMIF(Data_Modify!$Y$1:$Y$38,$B15&amp;"_"&amp;$D15&amp;"_"&amp;$O15,Data_Modify!Q$1:Q$38)</f>
        <v>894600</v>
      </c>
      <c r="R15" s="19">
        <f>SUMIF(Data_Modify!$Y$1:$Y$38,$B15&amp;"_"&amp;$D15&amp;"_"&amp;$O15,Data_Modify!R$1:R$38)</f>
        <v>661160</v>
      </c>
      <c r="S15" s="19">
        <f>SUMIF(Data_Modify!$Y$1:$Y$38,$B15&amp;"_"&amp;$D15&amp;"_"&amp;$O15,Data_Modify!S$1:S$38)</f>
        <v>825892</v>
      </c>
      <c r="U15">
        <f>IF(V15&lt;=MAX(Data_Modify!$V:$V),IF(V15&lt;&gt;V14,INDEX(Data_Modify!$X:$X,MATCH(V15,Data_Modify!$V:$V,0),1),U14+1),0)</f>
        <v>11</v>
      </c>
      <c r="V15" s="16">
        <f>IF(W14&lt;X14,V14,V14+1)</f>
        <v>3</v>
      </c>
      <c r="W15">
        <f>IF(V15&lt;=MAX(Data_Modify!$V:$V),IF(V15&lt;&gt;V14,1,W14+1),0)</f>
        <v>4</v>
      </c>
      <c r="X15">
        <f>SUMIF(Data_Modify!$V:$V,V15,Data_Modify!$W:$W)</f>
        <v>9</v>
      </c>
    </row>
    <row r="16" spans="1:26" x14ac:dyDescent="0.2">
      <c r="A16" s="18" t="str">
        <f>IF(AND($U16&lt;&gt;0,$U16&lt;=MAX(Data_Modify!$X$1:$X$38)),INDEX(Data_Modify!A$1:A$38,MATCH($U16,Data_Modify!$X$1:$X$38,0),1),"")</f>
        <v>Pinklao</v>
      </c>
      <c r="B16" s="18" t="str">
        <f>IF(AND($U16&lt;&gt;0,$U16&lt;=MAX(Data_Modify!$X$1:$X$38)),INDEX(Data_Modify!B$1:B$38,MATCH($U16,Data_Modify!$X$1:$X$38,0),1),"")</f>
        <v>Chokdee</v>
      </c>
      <c r="C16" s="21" t="str">
        <f>IF(AND($U16&lt;&gt;0,$U16&lt;=MAX(Data_Modify!$X$1:$X$38)),INDEX(Data_Modify!C$1:C$38,MATCH($U16,Data_Modify!$X$1:$X$38,0),1),"")</f>
        <v>CE</v>
      </c>
      <c r="D16" s="21" t="str">
        <f>IF(AND($U16&lt;&gt;0,$U16&lt;=MAX(Data_Modify!$X$1:$X$38)),INDEX(Data_Modify!D$1:D$38,MATCH($U16,Data_Modify!$X$1:$X$38,0),1),"")</f>
        <v>AV</v>
      </c>
      <c r="E16" s="21" t="str">
        <f>IF(AND($U16&lt;&gt;0,$U16&lt;=MAX(Data_Modify!$X$1:$X$38)),INDEX(Data_Modify!E$1:E$38,MATCH($U16,Data_Modify!$X$1:$X$38,0),1),"")</f>
        <v>A</v>
      </c>
      <c r="F16" s="18" t="str">
        <f>IF(AND($U16&lt;&gt;0,$U16&lt;=MAX(Data_Modify!$X$1:$X$38)),INDEX(Data_Modify!F$1:F$38,MATCH($U16,Data_Modify!$X$1:$X$38,0),1),"")</f>
        <v>PREMIUM MT</v>
      </c>
      <c r="G16" s="19">
        <f>IF(OR($B15&lt;&gt;$B16,$D15&lt;&gt;$D16),SUMIF(Data_Modify!$Y$1:$Y$38,$B16&amp;"_"&amp;$D16&amp;"_"&amp;$O16,Data_Modify!G$1:G$38),0)</f>
        <v>0</v>
      </c>
      <c r="H16" s="19">
        <f>IF(OR($B15&lt;&gt;$B16,$D15&lt;&gt;$D16),SUMIF(Data_Modify!$Y$1:$Y$38,$B16&amp;"_"&amp;$D16&amp;"_"&amp;$O16,Data_Modify!H$1:H$38),0)</f>
        <v>0</v>
      </c>
      <c r="I16" s="19">
        <f>IF(OR($B15&lt;&gt;$B16,$D15&lt;&gt;$D16),SUMIF(Data_Modify!$Y$1:$Y$38,$B16&amp;"_"&amp;$D16&amp;"_"&amp;$O16,Data_Modify!I$1:I$38),0)</f>
        <v>0</v>
      </c>
      <c r="J16" s="19">
        <f>IF(OR($B15&lt;&gt;$B16,$D15&lt;&gt;$D16),SUMIF(Data_Modify!$Y$1:$Y$38,$B16&amp;"_"&amp;$D16&amp;"_"&amp;$O16,Data_Modify!J$1:J$38),0)</f>
        <v>0</v>
      </c>
      <c r="K16" s="19">
        <f>IF(OR($B15&lt;&gt;$B16,$D15&lt;&gt;$D16),SUMIF(Data_Modify!$Y$1:$Y$38,$B16&amp;"_"&amp;$D16&amp;"_"&amp;$O16,Data_Modify!K$1:K$38),0)</f>
        <v>0</v>
      </c>
      <c r="L16" s="19">
        <f>IF(OR($B15&lt;&gt;$B16,$D15&lt;&gt;$D16),SUMIF(Data_Modify!$Y$1:$Y$38,$B16&amp;"_"&amp;$D16&amp;"_"&amp;$O16,Data_Modify!L$1:L$38),0)</f>
        <v>0</v>
      </c>
      <c r="M16" s="19">
        <f>IF(OR($B15&lt;&gt;$B16,$D15&lt;&gt;$D16),SUMIF(Data_Modify!$Y$1:$Y$38,$B16&amp;"_"&amp;$D16&amp;"_"&amp;$O16,Data_Modify!M$1:M$38),0)</f>
        <v>0</v>
      </c>
      <c r="N16" s="19">
        <f>IF(OR($B15&lt;&gt;$B16,$D15&lt;&gt;$D16),SUMIF(Data_Modify!$Y$1:$Y$38,$B16&amp;"_"&amp;$D16&amp;"_"&amp;$O16,Data_Modify!N$1:N$38),0)</f>
        <v>0</v>
      </c>
      <c r="O16" s="18" t="str">
        <f>IF(AND($U16&lt;&gt;0,$U16&lt;=MAX(Data_Modify!$X$1:$X$38)),INDEX(Data_Modify!O$1:O$38,MATCH($U16,Data_Modify!$X$1:$X$38,0),1),"")</f>
        <v>MR.SANGA</v>
      </c>
      <c r="P16" s="21" t="str">
        <f>IF(AND($U16&lt;&gt;0,$U16&lt;=MAX(Data_Modify!$X$1:$X$38)),INDEX(Data_Modify!P$1:P$38,MATCH($U16,Data_Modify!$X$1:$X$38,0),1),"")</f>
        <v>N</v>
      </c>
      <c r="Q16" s="19">
        <f>SUMIF(Data_Modify!$Y$1:$Y$38,$B16&amp;"_"&amp;$D16&amp;"_"&amp;$O16,Data_Modify!Q$1:Q$38)</f>
        <v>894600</v>
      </c>
      <c r="R16" s="19">
        <f>SUMIF(Data_Modify!$Y$1:$Y$38,$B16&amp;"_"&amp;$D16&amp;"_"&amp;$O16,Data_Modify!R$1:R$38)</f>
        <v>661160</v>
      </c>
      <c r="S16" s="19">
        <f>SUMIF(Data_Modify!$Y$1:$Y$38,$B16&amp;"_"&amp;$D16&amp;"_"&amp;$O16,Data_Modify!S$1:S$38)</f>
        <v>825892</v>
      </c>
      <c r="U16">
        <f>IF(V16&lt;=MAX(Data_Modify!$V:$V),IF(V16&lt;&gt;V15,INDEX(Data_Modify!$X:$X,MATCH(V16,Data_Modify!$V:$V,0),1),U15+1),0)</f>
        <v>12</v>
      </c>
      <c r="V16" s="16">
        <f>IF(W15&lt;X15,V15,V15+1)</f>
        <v>3</v>
      </c>
      <c r="W16">
        <f>IF(V16&lt;=MAX(Data_Modify!$V:$V),IF(V16&lt;&gt;V15,1,W15+1),0)</f>
        <v>5</v>
      </c>
      <c r="X16">
        <f>SUMIF(Data_Modify!$V:$V,V16,Data_Modify!$W:$W)</f>
        <v>9</v>
      </c>
    </row>
    <row r="17" spans="1:24" x14ac:dyDescent="0.2">
      <c r="A17" s="18" t="str">
        <f>IF(AND($U17&lt;&gt;0,$U17&lt;=MAX(Data_Modify!$X$1:$X$38)),INDEX(Data_Modify!A$1:A$38,MATCH($U17,Data_Modify!$X$1:$X$38,0),1),"")</f>
        <v>Pinklao</v>
      </c>
      <c r="B17" s="18" t="str">
        <f>IF(AND($U17&lt;&gt;0,$U17&lt;=MAX(Data_Modify!$X$1:$X$38)),INDEX(Data_Modify!B$1:B$38,MATCH($U17,Data_Modify!$X$1:$X$38,0),1),"")</f>
        <v>Chokdee</v>
      </c>
      <c r="C17" s="21" t="str">
        <f>IF(AND($U17&lt;&gt;0,$U17&lt;=MAX(Data_Modify!$X$1:$X$38)),INDEX(Data_Modify!C$1:C$38,MATCH($U17,Data_Modify!$X$1:$X$38,0),1),"")</f>
        <v>CE</v>
      </c>
      <c r="D17" s="21" t="str">
        <f>IF(AND($U17&lt;&gt;0,$U17&lt;=MAX(Data_Modify!$X$1:$X$38)),INDEX(Data_Modify!D$1:D$38,MATCH($U17,Data_Modify!$X$1:$X$38,0),1),"")</f>
        <v>HA</v>
      </c>
      <c r="E17" s="21" t="str">
        <f>IF(AND($U17&lt;&gt;0,$U17&lt;=MAX(Data_Modify!$X$1:$X$38)),INDEX(Data_Modify!E$1:E$38,MATCH($U17,Data_Modify!$X$1:$X$38,0),1),"")</f>
        <v>B</v>
      </c>
      <c r="F17" s="18" t="str">
        <f>IF(AND($U17&lt;&gt;0,$U17&lt;=MAX(Data_Modify!$X$1:$X$38)),INDEX(Data_Modify!F$1:F$38,MATCH($U17,Data_Modify!$X$1:$X$38,0),1),"")</f>
        <v>PREMIUM MT</v>
      </c>
      <c r="G17" s="19">
        <f>IF(OR($B16&lt;&gt;$B17,$D16&lt;&gt;$D17),SUMIF(Data_Modify!$Y$1:$Y$38,$B17&amp;"_"&amp;$D17&amp;"_"&amp;$O17,Data_Modify!G$1:G$38),0)</f>
        <v>1553056</v>
      </c>
      <c r="H17" s="19">
        <f>IF(OR($B16&lt;&gt;$B17,$D16&lt;&gt;$D17),SUMIF(Data_Modify!$Y$1:$Y$38,$B17&amp;"_"&amp;$D17&amp;"_"&amp;$O17,Data_Modify!H$1:H$38),0)</f>
        <v>920722</v>
      </c>
      <c r="I17" s="19">
        <f>IF(OR($B16&lt;&gt;$B17,$D16&lt;&gt;$D17),SUMIF(Data_Modify!$Y$1:$Y$38,$B17&amp;"_"&amp;$D17&amp;"_"&amp;$O17,Data_Modify!I$1:I$38),0)</f>
        <v>1447805</v>
      </c>
      <c r="J17" s="19">
        <f>IF(OR($B16&lt;&gt;$B17,$D16&lt;&gt;$D17),SUMIF(Data_Modify!$Y$1:$Y$38,$B17&amp;"_"&amp;$D17&amp;"_"&amp;$O17,Data_Modify!J$1:J$38),0)</f>
        <v>128</v>
      </c>
      <c r="K17" s="19">
        <f>IF(OR($B16&lt;&gt;$B17,$D16&lt;&gt;$D17),SUMIF(Data_Modify!$Y$1:$Y$38,$B17&amp;"_"&amp;$D17&amp;"_"&amp;$O17,Data_Modify!K$1:K$38),0)</f>
        <v>100</v>
      </c>
      <c r="L17" s="19">
        <f>IF(OR($B16&lt;&gt;$B17,$D16&lt;&gt;$D17),SUMIF(Data_Modify!$Y$1:$Y$38,$B17&amp;"_"&amp;$D17&amp;"_"&amp;$O17,Data_Modify!L$1:L$38),0)</f>
        <v>95</v>
      </c>
      <c r="M17" s="19">
        <f>IF(OR($B16&lt;&gt;$B17,$D16&lt;&gt;$D17),SUMIF(Data_Modify!$Y$1:$Y$38,$B17&amp;"_"&amp;$D17&amp;"_"&amp;$O17,Data_Modify!M$1:M$38),0)</f>
        <v>0.95599999999999996</v>
      </c>
      <c r="N17" s="19">
        <f>IF(OR($B16&lt;&gt;$B17,$D16&lt;&gt;$D17),SUMIF(Data_Modify!$Y$1:$Y$38,$B17&amp;"_"&amp;$D17&amp;"_"&amp;$O17,Data_Modify!N$1:N$38),0)</f>
        <v>23</v>
      </c>
      <c r="O17" s="18" t="str">
        <f>IF(AND($U17&lt;&gt;0,$U17&lt;=MAX(Data_Modify!$X$1:$X$38)),INDEX(Data_Modify!O$1:O$38,MATCH($U17,Data_Modify!$X$1:$X$38,0),1),"")</f>
        <v>MR.CHATCHAI</v>
      </c>
      <c r="P17" s="21" t="str">
        <f>IF(AND($U17&lt;&gt;0,$U17&lt;=MAX(Data_Modify!$X$1:$X$38)),INDEX(Data_Modify!P$1:P$38,MATCH($U17,Data_Modify!$X$1:$X$38,0),1),"")</f>
        <v>B</v>
      </c>
      <c r="Q17" s="19">
        <f>SUMIF(Data_Modify!$Y$1:$Y$38,$B17&amp;"_"&amp;$D17&amp;"_"&amp;$O17,Data_Modify!Q$1:Q$38)</f>
        <v>3476894</v>
      </c>
      <c r="R17" s="19">
        <f>SUMIF(Data_Modify!$Y$1:$Y$38,$B17&amp;"_"&amp;$D17&amp;"_"&amp;$O17,Data_Modify!R$1:R$38)</f>
        <v>4820554</v>
      </c>
      <c r="S17" s="19">
        <f>SUMIF(Data_Modify!$Y$1:$Y$38,$B17&amp;"_"&amp;$D17&amp;"_"&amp;$O17,Data_Modify!S$1:S$38)</f>
        <v>5928012</v>
      </c>
      <c r="U17">
        <f>IF(V17&lt;=MAX(Data_Modify!$V:$V),IF(V17&lt;&gt;V16,INDEX(Data_Modify!$X:$X,MATCH(V17,Data_Modify!$V:$V,0),1),U16+1),0)</f>
        <v>13</v>
      </c>
      <c r="V17" s="16">
        <f>IF(W16&lt;X16,V16,V16+1)</f>
        <v>3</v>
      </c>
      <c r="W17">
        <f>IF(V17&lt;=MAX(Data_Modify!$V:$V),IF(V17&lt;&gt;V16,1,W16+1),0)</f>
        <v>6</v>
      </c>
      <c r="X17">
        <f>SUMIF(Data_Modify!$V:$V,V17,Data_Modify!$W:$W)</f>
        <v>9</v>
      </c>
    </row>
    <row r="18" spans="1:24" x14ac:dyDescent="0.2">
      <c r="A18" s="18" t="str">
        <f>IF(AND($U18&lt;&gt;0,$U18&lt;=MAX(Data_Modify!$X$1:$X$38)),INDEX(Data_Modify!A$1:A$38,MATCH($U18,Data_Modify!$X$1:$X$38,0),1),"")</f>
        <v>Pinklao</v>
      </c>
      <c r="B18" s="18" t="str">
        <f>IF(AND($U18&lt;&gt;0,$U18&lt;=MAX(Data_Modify!$X$1:$X$38)),INDEX(Data_Modify!B$1:B$38,MATCH($U18,Data_Modify!$X$1:$X$38,0),1),"")</f>
        <v>Chokdee</v>
      </c>
      <c r="C18" s="21" t="str">
        <f>IF(AND($U18&lt;&gt;0,$U18&lt;=MAX(Data_Modify!$X$1:$X$38)),INDEX(Data_Modify!C$1:C$38,MATCH($U18,Data_Modify!$X$1:$X$38,0),1),"")</f>
        <v>CE</v>
      </c>
      <c r="D18" s="21" t="str">
        <f>IF(AND($U18&lt;&gt;0,$U18&lt;=MAX(Data_Modify!$X$1:$X$38)),INDEX(Data_Modify!D$1:D$38,MATCH($U18,Data_Modify!$X$1:$X$38,0),1),"")</f>
        <v>HA</v>
      </c>
      <c r="E18" s="21" t="str">
        <f>IF(AND($U18&lt;&gt;0,$U18&lt;=MAX(Data_Modify!$X$1:$X$38)),INDEX(Data_Modify!E$1:E$38,MATCH($U18,Data_Modify!$X$1:$X$38,0),1),"")</f>
        <v>B</v>
      </c>
      <c r="F18" s="18" t="str">
        <f>IF(AND($U18&lt;&gt;0,$U18&lt;=MAX(Data_Modify!$X$1:$X$38)),INDEX(Data_Modify!F$1:F$38,MATCH($U18,Data_Modify!$X$1:$X$38,0),1),"")</f>
        <v>PREMIUM MT</v>
      </c>
      <c r="G18" s="19">
        <f>IF(OR($B17&lt;&gt;$B18,$D17&lt;&gt;$D18),SUMIF(Data_Modify!$Y$1:$Y$38,$B18&amp;"_"&amp;$D18&amp;"_"&amp;$O18,Data_Modify!G$1:G$38),0)</f>
        <v>0</v>
      </c>
      <c r="H18" s="19">
        <f>IF(OR($B17&lt;&gt;$B18,$D17&lt;&gt;$D18),SUMIF(Data_Modify!$Y$1:$Y$38,$B18&amp;"_"&amp;$D18&amp;"_"&amp;$O18,Data_Modify!H$1:H$38),0)</f>
        <v>0</v>
      </c>
      <c r="I18" s="19">
        <f>IF(OR($B17&lt;&gt;$B18,$D17&lt;&gt;$D18),SUMIF(Data_Modify!$Y$1:$Y$38,$B18&amp;"_"&amp;$D18&amp;"_"&amp;$O18,Data_Modify!I$1:I$38),0)</f>
        <v>0</v>
      </c>
      <c r="J18" s="19">
        <f>IF(OR($B17&lt;&gt;$B18,$D17&lt;&gt;$D18),SUMIF(Data_Modify!$Y$1:$Y$38,$B18&amp;"_"&amp;$D18&amp;"_"&amp;$O18,Data_Modify!J$1:J$38),0)</f>
        <v>0</v>
      </c>
      <c r="K18" s="19">
        <f>IF(OR($B17&lt;&gt;$B18,$D17&lt;&gt;$D18),SUMIF(Data_Modify!$Y$1:$Y$38,$B18&amp;"_"&amp;$D18&amp;"_"&amp;$O18,Data_Modify!K$1:K$38),0)</f>
        <v>0</v>
      </c>
      <c r="L18" s="19">
        <f>IF(OR($B17&lt;&gt;$B18,$D17&lt;&gt;$D18),SUMIF(Data_Modify!$Y$1:$Y$38,$B18&amp;"_"&amp;$D18&amp;"_"&amp;$O18,Data_Modify!L$1:L$38),0)</f>
        <v>0</v>
      </c>
      <c r="M18" s="19">
        <f>IF(OR($B17&lt;&gt;$B18,$D17&lt;&gt;$D18),SUMIF(Data_Modify!$Y$1:$Y$38,$B18&amp;"_"&amp;$D18&amp;"_"&amp;$O18,Data_Modify!M$1:M$38),0)</f>
        <v>0</v>
      </c>
      <c r="N18" s="19">
        <f>IF(OR($B17&lt;&gt;$B18,$D17&lt;&gt;$D18),SUMIF(Data_Modify!$Y$1:$Y$38,$B18&amp;"_"&amp;$D18&amp;"_"&amp;$O18,Data_Modify!N$1:N$38),0)</f>
        <v>0</v>
      </c>
      <c r="O18" s="18" t="str">
        <f>IF(AND($U18&lt;&gt;0,$U18&lt;=MAX(Data_Modify!$X$1:$X$38)),INDEX(Data_Modify!O$1:O$38,MATCH($U18,Data_Modify!$X$1:$X$38,0),1),"")</f>
        <v>MR.SUCHART</v>
      </c>
      <c r="P18" s="21" t="str">
        <f>IF(AND($U18&lt;&gt;0,$U18&lt;=MAX(Data_Modify!$X$1:$X$38)),INDEX(Data_Modify!P$1:P$38,MATCH($U18,Data_Modify!$X$1:$X$38,0),1),"")</f>
        <v>A</v>
      </c>
      <c r="Q18" s="19">
        <f>SUMIF(Data_Modify!$Y$1:$Y$38,$B18&amp;"_"&amp;$D18&amp;"_"&amp;$O18,Data_Modify!Q$1:Q$38)</f>
        <v>3476894</v>
      </c>
      <c r="R18" s="19">
        <f>SUMIF(Data_Modify!$Y$1:$Y$38,$B18&amp;"_"&amp;$D18&amp;"_"&amp;$O18,Data_Modify!R$1:R$38)</f>
        <v>4820554</v>
      </c>
      <c r="S18" s="19">
        <f>SUMIF(Data_Modify!$Y$1:$Y$38,$B18&amp;"_"&amp;$D18&amp;"_"&amp;$O18,Data_Modify!S$1:S$38)</f>
        <v>5928012</v>
      </c>
      <c r="U18">
        <f>IF(V18&lt;=MAX(Data_Modify!$V:$V),IF(V18&lt;&gt;V17,INDEX(Data_Modify!$X:$X,MATCH(V18,Data_Modify!$V:$V,0),1),U17+1),0)</f>
        <v>14</v>
      </c>
      <c r="V18" s="16">
        <f>IF(W17&lt;X17,V17,V17+1)</f>
        <v>3</v>
      </c>
      <c r="W18">
        <f>IF(V18&lt;=MAX(Data_Modify!$V:$V),IF(V18&lt;&gt;V17,1,W17+1),0)</f>
        <v>7</v>
      </c>
      <c r="X18">
        <f>SUMIF(Data_Modify!$V:$V,V18,Data_Modify!$W:$W)</f>
        <v>9</v>
      </c>
    </row>
    <row r="19" spans="1:24" x14ac:dyDescent="0.2">
      <c r="A19" s="18" t="str">
        <f>IF(AND($U19&lt;&gt;0,$U19&lt;=MAX(Data_Modify!$X$1:$X$38)),INDEX(Data_Modify!A$1:A$38,MATCH($U19,Data_Modify!$X$1:$X$38,0),1),"")</f>
        <v>Pinklao</v>
      </c>
      <c r="B19" s="18" t="str">
        <f>IF(AND($U19&lt;&gt;0,$U19&lt;=MAX(Data_Modify!$X$1:$X$38)),INDEX(Data_Modify!B$1:B$38,MATCH($U19,Data_Modify!$X$1:$X$38,0),1),"")</f>
        <v>Chokdee</v>
      </c>
      <c r="C19" s="21" t="str">
        <f>IF(AND($U19&lt;&gt;0,$U19&lt;=MAX(Data_Modify!$X$1:$X$38)),INDEX(Data_Modify!C$1:C$38,MATCH($U19,Data_Modify!$X$1:$X$38,0),1),"")</f>
        <v>CE</v>
      </c>
      <c r="D19" s="21" t="str">
        <f>IF(AND($U19&lt;&gt;0,$U19&lt;=MAX(Data_Modify!$X$1:$X$38)),INDEX(Data_Modify!D$1:D$38,MATCH($U19,Data_Modify!$X$1:$X$38,0),1),"")</f>
        <v>HA</v>
      </c>
      <c r="E19" s="21" t="str">
        <f>IF(AND($U19&lt;&gt;0,$U19&lt;=MAX(Data_Modify!$X$1:$X$38)),INDEX(Data_Modify!E$1:E$38,MATCH($U19,Data_Modify!$X$1:$X$38,0),1),"")</f>
        <v>B</v>
      </c>
      <c r="F19" s="18" t="str">
        <f>IF(AND($U19&lt;&gt;0,$U19&lt;=MAX(Data_Modify!$X$1:$X$38)),INDEX(Data_Modify!F$1:F$38,MATCH($U19,Data_Modify!$X$1:$X$38,0),1),"")</f>
        <v>PREMIUM MT</v>
      </c>
      <c r="G19" s="19">
        <f>IF(OR($B18&lt;&gt;$B19,$D18&lt;&gt;$D19),SUMIF(Data_Modify!$Y$1:$Y$38,$B19&amp;"_"&amp;$D19&amp;"_"&amp;$O19,Data_Modify!G$1:G$38),0)</f>
        <v>0</v>
      </c>
      <c r="H19" s="19">
        <f>IF(OR($B18&lt;&gt;$B19,$D18&lt;&gt;$D19),SUMIF(Data_Modify!$Y$1:$Y$38,$B19&amp;"_"&amp;$D19&amp;"_"&amp;$O19,Data_Modify!H$1:H$38),0)</f>
        <v>0</v>
      </c>
      <c r="I19" s="19">
        <f>IF(OR($B18&lt;&gt;$B19,$D18&lt;&gt;$D19),SUMIF(Data_Modify!$Y$1:$Y$38,$B19&amp;"_"&amp;$D19&amp;"_"&amp;$O19,Data_Modify!I$1:I$38),0)</f>
        <v>0</v>
      </c>
      <c r="J19" s="19">
        <f>IF(OR($B18&lt;&gt;$B19,$D18&lt;&gt;$D19),SUMIF(Data_Modify!$Y$1:$Y$38,$B19&amp;"_"&amp;$D19&amp;"_"&amp;$O19,Data_Modify!J$1:J$38),0)</f>
        <v>0</v>
      </c>
      <c r="K19" s="19">
        <f>IF(OR($B18&lt;&gt;$B19,$D18&lt;&gt;$D19),SUMIF(Data_Modify!$Y$1:$Y$38,$B19&amp;"_"&amp;$D19&amp;"_"&amp;$O19,Data_Modify!K$1:K$38),0)</f>
        <v>0</v>
      </c>
      <c r="L19" s="19">
        <f>IF(OR($B18&lt;&gt;$B19,$D18&lt;&gt;$D19),SUMIF(Data_Modify!$Y$1:$Y$38,$B19&amp;"_"&amp;$D19&amp;"_"&amp;$O19,Data_Modify!L$1:L$38),0)</f>
        <v>0</v>
      </c>
      <c r="M19" s="19">
        <f>IF(OR($B18&lt;&gt;$B19,$D18&lt;&gt;$D19),SUMIF(Data_Modify!$Y$1:$Y$38,$B19&amp;"_"&amp;$D19&amp;"_"&amp;$O19,Data_Modify!M$1:M$38),0)</f>
        <v>0</v>
      </c>
      <c r="N19" s="19">
        <f>IF(OR($B18&lt;&gt;$B19,$D18&lt;&gt;$D19),SUMIF(Data_Modify!$Y$1:$Y$38,$B19&amp;"_"&amp;$D19&amp;"_"&amp;$O19,Data_Modify!N$1:N$38),0)</f>
        <v>0</v>
      </c>
      <c r="O19" s="18" t="str">
        <f>IF(AND($U19&lt;&gt;0,$U19&lt;=MAX(Data_Modify!$X$1:$X$38)),INDEX(Data_Modify!O$1:O$38,MATCH($U19,Data_Modify!$X$1:$X$38,0),1),"")</f>
        <v>MR.PONCHAI</v>
      </c>
      <c r="P19" s="21" t="str">
        <f>IF(AND($U19&lt;&gt;0,$U19&lt;=MAX(Data_Modify!$X$1:$X$38)),INDEX(Data_Modify!P$1:P$38,MATCH($U19,Data_Modify!$X$1:$X$38,0),1),"")</f>
        <v>D</v>
      </c>
      <c r="Q19" s="19">
        <f>SUMIF(Data_Modify!$Y$1:$Y$38,$B19&amp;"_"&amp;$D19&amp;"_"&amp;$O19,Data_Modify!Q$1:Q$38)</f>
        <v>894600</v>
      </c>
      <c r="R19" s="19">
        <f>SUMIF(Data_Modify!$Y$1:$Y$38,$B19&amp;"_"&amp;$D19&amp;"_"&amp;$O19,Data_Modify!R$1:R$38)</f>
        <v>661160</v>
      </c>
      <c r="S19" s="19">
        <f>SUMIF(Data_Modify!$Y$1:$Y$38,$B19&amp;"_"&amp;$D19&amp;"_"&amp;$O19,Data_Modify!S$1:S$38)</f>
        <v>825892</v>
      </c>
      <c r="U19">
        <f>IF(V19&lt;=MAX(Data_Modify!$V:$V),IF(V19&lt;&gt;V18,INDEX(Data_Modify!$X:$X,MATCH(V19,Data_Modify!$V:$V,0),1),U18+1),0)</f>
        <v>15</v>
      </c>
      <c r="V19" s="16">
        <f>IF(W18&lt;X18,V18,V18+1)</f>
        <v>3</v>
      </c>
      <c r="W19">
        <f>IF(V19&lt;=MAX(Data_Modify!$V:$V),IF(V19&lt;&gt;V18,1,W18+1),0)</f>
        <v>8</v>
      </c>
      <c r="X19">
        <f>SUMIF(Data_Modify!$V:$V,V19,Data_Modify!$W:$W)</f>
        <v>9</v>
      </c>
    </row>
    <row r="20" spans="1:24" x14ac:dyDescent="0.2">
      <c r="A20" s="18" t="str">
        <f>IF(AND($U20&lt;&gt;0,$U20&lt;=MAX(Data_Modify!$X$1:$X$38)),INDEX(Data_Modify!A$1:A$38,MATCH($U20,Data_Modify!$X$1:$X$38,0),1),"")</f>
        <v>Pinklao</v>
      </c>
      <c r="B20" s="18" t="str">
        <f>IF(AND($U20&lt;&gt;0,$U20&lt;=MAX(Data_Modify!$X$1:$X$38)),INDEX(Data_Modify!B$1:B$38,MATCH($U20,Data_Modify!$X$1:$X$38,0),1),"")</f>
        <v>Chokdee</v>
      </c>
      <c r="C20" s="21" t="str">
        <f>IF(AND($U20&lt;&gt;0,$U20&lt;=MAX(Data_Modify!$X$1:$X$38)),INDEX(Data_Modify!C$1:C$38,MATCH($U20,Data_Modify!$X$1:$X$38,0),1),"")</f>
        <v>CE</v>
      </c>
      <c r="D20" s="21" t="str">
        <f>IF(AND($U20&lt;&gt;0,$U20&lt;=MAX(Data_Modify!$X$1:$X$38)),INDEX(Data_Modify!D$1:D$38,MATCH($U20,Data_Modify!$X$1:$X$38,0),1),"")</f>
        <v>HA</v>
      </c>
      <c r="E20" s="21" t="str">
        <f>IF(AND($U20&lt;&gt;0,$U20&lt;=MAX(Data_Modify!$X$1:$X$38)),INDEX(Data_Modify!E$1:E$38,MATCH($U20,Data_Modify!$X$1:$X$38,0),1),"")</f>
        <v>B</v>
      </c>
      <c r="F20" s="18" t="str">
        <f>IF(AND($U20&lt;&gt;0,$U20&lt;=MAX(Data_Modify!$X$1:$X$38)),INDEX(Data_Modify!F$1:F$38,MATCH($U20,Data_Modify!$X$1:$X$38,0),1),"")</f>
        <v>PREMIUM MT</v>
      </c>
      <c r="G20" s="19">
        <f>IF(OR($B19&lt;&gt;$B20,$D19&lt;&gt;$D20),SUMIF(Data_Modify!$Y$1:$Y$38,$B20&amp;"_"&amp;$D20&amp;"_"&amp;$O20,Data_Modify!G$1:G$38),0)</f>
        <v>0</v>
      </c>
      <c r="H20" s="19">
        <f>IF(OR($B19&lt;&gt;$B20,$D19&lt;&gt;$D20),SUMIF(Data_Modify!$Y$1:$Y$38,$B20&amp;"_"&amp;$D20&amp;"_"&amp;$O20,Data_Modify!H$1:H$38),0)</f>
        <v>0</v>
      </c>
      <c r="I20" s="19">
        <f>IF(OR($B19&lt;&gt;$B20,$D19&lt;&gt;$D20),SUMIF(Data_Modify!$Y$1:$Y$38,$B20&amp;"_"&amp;$D20&amp;"_"&amp;$O20,Data_Modify!I$1:I$38),0)</f>
        <v>0</v>
      </c>
      <c r="J20" s="19">
        <f>IF(OR($B19&lt;&gt;$B20,$D19&lt;&gt;$D20),SUMIF(Data_Modify!$Y$1:$Y$38,$B20&amp;"_"&amp;$D20&amp;"_"&amp;$O20,Data_Modify!J$1:J$38),0)</f>
        <v>0</v>
      </c>
      <c r="K20" s="19">
        <f>IF(OR($B19&lt;&gt;$B20,$D19&lt;&gt;$D20),SUMIF(Data_Modify!$Y$1:$Y$38,$B20&amp;"_"&amp;$D20&amp;"_"&amp;$O20,Data_Modify!K$1:K$38),0)</f>
        <v>0</v>
      </c>
      <c r="L20" s="19">
        <f>IF(OR($B19&lt;&gt;$B20,$D19&lt;&gt;$D20),SUMIF(Data_Modify!$Y$1:$Y$38,$B20&amp;"_"&amp;$D20&amp;"_"&amp;$O20,Data_Modify!L$1:L$38),0)</f>
        <v>0</v>
      </c>
      <c r="M20" s="19">
        <f>IF(OR($B19&lt;&gt;$B20,$D19&lt;&gt;$D20),SUMIF(Data_Modify!$Y$1:$Y$38,$B20&amp;"_"&amp;$D20&amp;"_"&amp;$O20,Data_Modify!M$1:M$38),0)</f>
        <v>0</v>
      </c>
      <c r="N20" s="19">
        <f>IF(OR($B19&lt;&gt;$B20,$D19&lt;&gt;$D20),SUMIF(Data_Modify!$Y$1:$Y$38,$B20&amp;"_"&amp;$D20&amp;"_"&amp;$O20,Data_Modify!N$1:N$38),0)</f>
        <v>0</v>
      </c>
      <c r="O20" s="18" t="str">
        <f>IF(AND($U20&lt;&gt;0,$U20&lt;=MAX(Data_Modify!$X$1:$X$38)),INDEX(Data_Modify!O$1:O$38,MATCH($U20,Data_Modify!$X$1:$X$38,0),1),"")</f>
        <v>MR.SANGA</v>
      </c>
      <c r="P20" s="21" t="str">
        <f>IF(AND($U20&lt;&gt;0,$U20&lt;=MAX(Data_Modify!$X$1:$X$38)),INDEX(Data_Modify!P$1:P$38,MATCH($U20,Data_Modify!$X$1:$X$38,0),1),"")</f>
        <v>N</v>
      </c>
      <c r="Q20" s="19">
        <f>SUMIF(Data_Modify!$Y$1:$Y$38,$B20&amp;"_"&amp;$D20&amp;"_"&amp;$O20,Data_Modify!Q$1:Q$38)</f>
        <v>894600</v>
      </c>
      <c r="R20" s="19">
        <f>SUMIF(Data_Modify!$Y$1:$Y$38,$B20&amp;"_"&amp;$D20&amp;"_"&amp;$O20,Data_Modify!R$1:R$38)</f>
        <v>661160</v>
      </c>
      <c r="S20" s="19">
        <f>SUMIF(Data_Modify!$Y$1:$Y$38,$B20&amp;"_"&amp;$D20&amp;"_"&amp;$O20,Data_Modify!S$1:S$38)</f>
        <v>825892</v>
      </c>
      <c r="U20">
        <f>IF(V20&lt;=MAX(Data_Modify!$V:$V),IF(V20&lt;&gt;V19,INDEX(Data_Modify!$X:$X,MATCH(V20,Data_Modify!$V:$V,0),1),U19+1),0)</f>
        <v>16</v>
      </c>
      <c r="V20" s="16">
        <f>IF(W19&lt;X19,V19,V19+1)</f>
        <v>3</v>
      </c>
      <c r="W20">
        <f>IF(V20&lt;=MAX(Data_Modify!$V:$V),IF(V20&lt;&gt;V19,1,W19+1),0)</f>
        <v>9</v>
      </c>
      <c r="X20">
        <f>SUMIF(Data_Modify!$V:$V,V20,Data_Modify!$W:$W)</f>
        <v>9</v>
      </c>
    </row>
    <row r="21" spans="1:24" x14ac:dyDescent="0.2">
      <c r="A21" s="18" t="str">
        <f>IF(AND($U21&lt;&gt;0,$U21&lt;=MAX(Data_Modify!$X$1:$X$38)),INDEX(Data_Modify!A$1:A$38,MATCH($U21,Data_Modify!$X$1:$X$38,0),1),"")</f>
        <v>Thapra</v>
      </c>
      <c r="B21" s="18" t="str">
        <f>IF(AND($U21&lt;&gt;0,$U21&lt;=MAX(Data_Modify!$X$1:$X$38)),INDEX(Data_Modify!B$1:B$38,MATCH($U21,Data_Modify!$X$1:$X$38,0),1),"")</f>
        <v>Power Life</v>
      </c>
      <c r="C21" s="21" t="str">
        <f>IF(AND($U21&lt;&gt;0,$U21&lt;=MAX(Data_Modify!$X$1:$X$38)),INDEX(Data_Modify!C$1:C$38,MATCH($U21,Data_Modify!$X$1:$X$38,0),1),"")</f>
        <v>CE</v>
      </c>
      <c r="D21" s="21" t="str">
        <f>IF(AND($U21&lt;&gt;0,$U21&lt;=MAX(Data_Modify!$X$1:$X$38)),INDEX(Data_Modify!D$1:D$38,MATCH($U21,Data_Modify!$X$1:$X$38,0),1),"")</f>
        <v>AV</v>
      </c>
      <c r="E21" s="21" t="str">
        <f>IF(AND($U21&lt;&gt;0,$U21&lt;=MAX(Data_Modify!$X$1:$X$38)),INDEX(Data_Modify!E$1:E$38,MATCH($U21,Data_Modify!$X$1:$X$38,0),1),"")</f>
        <v>B</v>
      </c>
      <c r="F21" s="18" t="str">
        <f>IF(AND($U21&lt;&gt;0,$U21&lt;=MAX(Data_Modify!$X$1:$X$38)),INDEX(Data_Modify!F$1:F$38,MATCH($U21,Data_Modify!$X$1:$X$38,0),1),"")</f>
        <v>PREMIUM MT</v>
      </c>
      <c r="G21" s="19">
        <f>IF(OR($B20&lt;&gt;$B21,$D20&lt;&gt;$D21),SUMIF(Data_Modify!$Y$1:$Y$38,$B21&amp;"_"&amp;$D21&amp;"_"&amp;$O21,Data_Modify!G$1:G$38),0)</f>
        <v>1589179</v>
      </c>
      <c r="H21" s="19">
        <f>IF(OR($B20&lt;&gt;$B21,$D20&lt;&gt;$D21),SUMIF(Data_Modify!$Y$1:$Y$38,$B21&amp;"_"&amp;$D21&amp;"_"&amp;$O21,Data_Modify!H$1:H$38),0)</f>
        <v>1365021</v>
      </c>
      <c r="I21" s="19">
        <f>IF(OR($B20&lt;&gt;$B21,$D20&lt;&gt;$D21),SUMIF(Data_Modify!$Y$1:$Y$38,$B21&amp;"_"&amp;$D21&amp;"_"&amp;$O21,Data_Modify!I$1:I$38),0)</f>
        <v>1761363</v>
      </c>
      <c r="J21" s="19">
        <f>IF(OR($B20&lt;&gt;$B21,$D20&lt;&gt;$D21),SUMIF(Data_Modify!$Y$1:$Y$38,$B21&amp;"_"&amp;$D21&amp;"_"&amp;$O21,Data_Modify!J$1:J$38),0)</f>
        <v>82</v>
      </c>
      <c r="K21" s="19">
        <f>IF(OR($B20&lt;&gt;$B21,$D20&lt;&gt;$D21),SUMIF(Data_Modify!$Y$1:$Y$38,$B21&amp;"_"&amp;$D21&amp;"_"&amp;$O21,Data_Modify!K$1:K$38),0)</f>
        <v>68</v>
      </c>
      <c r="L21" s="19">
        <f>IF(OR($B20&lt;&gt;$B21,$D20&lt;&gt;$D21),SUMIF(Data_Modify!$Y$1:$Y$38,$B21&amp;"_"&amp;$D21&amp;"_"&amp;$O21,Data_Modify!L$1:L$38),0)</f>
        <v>84</v>
      </c>
      <c r="M21" s="19">
        <f>IF(OR($B20&lt;&gt;$B21,$D20&lt;&gt;$D21),SUMIF(Data_Modify!$Y$1:$Y$38,$B21&amp;"_"&amp;$D21&amp;"_"&amp;$O21,Data_Modify!M$1:M$38),0)</f>
        <v>0.30199999999999999</v>
      </c>
      <c r="N21" s="19">
        <f>IF(OR($B20&lt;&gt;$B21,$D20&lt;&gt;$D21),SUMIF(Data_Modify!$Y$1:$Y$38,$B21&amp;"_"&amp;$D21&amp;"_"&amp;$O21,Data_Modify!N$1:N$38),0)</f>
        <v>52</v>
      </c>
      <c r="O21" s="18" t="str">
        <f>IF(AND($U21&lt;&gt;0,$U21&lt;=MAX(Data_Modify!$X$1:$X$38)),INDEX(Data_Modify!O$1:O$38,MATCH($U21,Data_Modify!$X$1:$X$38,0),1),"")</f>
        <v>MR.PATARACHAI WANGLANG</v>
      </c>
      <c r="P21" s="21" t="str">
        <f>IF(AND($U21&lt;&gt;0,$U21&lt;=MAX(Data_Modify!$X$1:$X$38)),INDEX(Data_Modify!P$1:P$38,MATCH($U21,Data_Modify!$X$1:$X$38,0),1),"")</f>
        <v>C</v>
      </c>
      <c r="Q21" s="19">
        <f>SUMIF(Data_Modify!$Y$1:$Y$38,$B21&amp;"_"&amp;$D21&amp;"_"&amp;$O21,Data_Modify!Q$1:Q$38)</f>
        <v>655165</v>
      </c>
      <c r="R21" s="19">
        <f>SUMIF(Data_Modify!$Y$1:$Y$38,$B21&amp;"_"&amp;$D21&amp;"_"&amp;$O21,Data_Modify!R$1:R$38)</f>
        <v>755090</v>
      </c>
      <c r="S21" s="19">
        <f>SUMIF(Data_Modify!$Y$1:$Y$38,$B21&amp;"_"&amp;$D21&amp;"_"&amp;$O21,Data_Modify!S$1:S$38)</f>
        <v>656010</v>
      </c>
      <c r="U21">
        <f>IF(V21&lt;=MAX(Data_Modify!$V:$V),IF(V21&lt;&gt;V20,INDEX(Data_Modify!$X:$X,MATCH(V21,Data_Modify!$V:$V,0),1),U20+1),0)</f>
        <v>17</v>
      </c>
      <c r="V21" s="16">
        <f>IF(W20&lt;X20,V20,V20+1)</f>
        <v>4</v>
      </c>
      <c r="W21">
        <f>IF(V21&lt;=MAX(Data_Modify!$V:$V),IF(V21&lt;&gt;V20,1,W20+1),0)</f>
        <v>1</v>
      </c>
      <c r="X21">
        <f>SUMIF(Data_Modify!$V:$V,V21,Data_Modify!$W:$W)</f>
        <v>8</v>
      </c>
    </row>
    <row r="22" spans="1:24" x14ac:dyDescent="0.2">
      <c r="A22" s="18" t="str">
        <f>IF(AND($U22&lt;&gt;0,$U22&lt;=MAX(Data_Modify!$X$1:$X$38)),INDEX(Data_Modify!A$1:A$38,MATCH($U22,Data_Modify!$X$1:$X$38,0),1),"")</f>
        <v>Thapra</v>
      </c>
      <c r="B22" s="18" t="str">
        <f>IF(AND($U22&lt;&gt;0,$U22&lt;=MAX(Data_Modify!$X$1:$X$38)),INDEX(Data_Modify!B$1:B$38,MATCH($U22,Data_Modify!$X$1:$X$38,0),1),"")</f>
        <v>Power Life</v>
      </c>
      <c r="C22" s="21" t="str">
        <f>IF(AND($U22&lt;&gt;0,$U22&lt;=MAX(Data_Modify!$X$1:$X$38)),INDEX(Data_Modify!C$1:C$38,MATCH($U22,Data_Modify!$X$1:$X$38,0),1),"")</f>
        <v>CE</v>
      </c>
      <c r="D22" s="21" t="str">
        <f>IF(AND($U22&lt;&gt;0,$U22&lt;=MAX(Data_Modify!$X$1:$X$38)),INDEX(Data_Modify!D$1:D$38,MATCH($U22,Data_Modify!$X$1:$X$38,0),1),"")</f>
        <v>AV</v>
      </c>
      <c r="E22" s="21" t="str">
        <f>IF(AND($U22&lt;&gt;0,$U22&lt;=MAX(Data_Modify!$X$1:$X$38)),INDEX(Data_Modify!E$1:E$38,MATCH($U22,Data_Modify!$X$1:$X$38,0),1),"")</f>
        <v>B</v>
      </c>
      <c r="F22" s="18" t="str">
        <f>IF(AND($U22&lt;&gt;0,$U22&lt;=MAX(Data_Modify!$X$1:$X$38)),INDEX(Data_Modify!F$1:F$38,MATCH($U22,Data_Modify!$X$1:$X$38,0),1),"")</f>
        <v>PREMIUM MT</v>
      </c>
      <c r="G22" s="19">
        <f>IF(OR($B21&lt;&gt;$B22,$D21&lt;&gt;$D22),SUMIF(Data_Modify!$Y$1:$Y$38,$B22&amp;"_"&amp;$D22&amp;"_"&amp;$O22,Data_Modify!G$1:G$38),0)</f>
        <v>0</v>
      </c>
      <c r="H22" s="19">
        <f>IF(OR($B21&lt;&gt;$B22,$D21&lt;&gt;$D22),SUMIF(Data_Modify!$Y$1:$Y$38,$B22&amp;"_"&amp;$D22&amp;"_"&amp;$O22,Data_Modify!H$1:H$38),0)</f>
        <v>0</v>
      </c>
      <c r="I22" s="19">
        <f>IF(OR($B21&lt;&gt;$B22,$D21&lt;&gt;$D22),SUMIF(Data_Modify!$Y$1:$Y$38,$B22&amp;"_"&amp;$D22&amp;"_"&amp;$O22,Data_Modify!I$1:I$38),0)</f>
        <v>0</v>
      </c>
      <c r="J22" s="19">
        <f>IF(OR($B21&lt;&gt;$B22,$D21&lt;&gt;$D22),SUMIF(Data_Modify!$Y$1:$Y$38,$B22&amp;"_"&amp;$D22&amp;"_"&amp;$O22,Data_Modify!J$1:J$38),0)</f>
        <v>0</v>
      </c>
      <c r="K22" s="19">
        <f>IF(OR($B21&lt;&gt;$B22,$D21&lt;&gt;$D22),SUMIF(Data_Modify!$Y$1:$Y$38,$B22&amp;"_"&amp;$D22&amp;"_"&amp;$O22,Data_Modify!K$1:K$38),0)</f>
        <v>0</v>
      </c>
      <c r="L22" s="19">
        <f>IF(OR($B21&lt;&gt;$B22,$D21&lt;&gt;$D22),SUMIF(Data_Modify!$Y$1:$Y$38,$B22&amp;"_"&amp;$D22&amp;"_"&amp;$O22,Data_Modify!L$1:L$38),0)</f>
        <v>0</v>
      </c>
      <c r="M22" s="19">
        <f>IF(OR($B21&lt;&gt;$B22,$D21&lt;&gt;$D22),SUMIF(Data_Modify!$Y$1:$Y$38,$B22&amp;"_"&amp;$D22&amp;"_"&amp;$O22,Data_Modify!M$1:M$38),0)</f>
        <v>0</v>
      </c>
      <c r="N22" s="19">
        <f>IF(OR($B21&lt;&gt;$B22,$D21&lt;&gt;$D22),SUMIF(Data_Modify!$Y$1:$Y$38,$B22&amp;"_"&amp;$D22&amp;"_"&amp;$O22,Data_Modify!N$1:N$38),0)</f>
        <v>0</v>
      </c>
      <c r="O22" s="18" t="str">
        <f>IF(AND($U22&lt;&gt;0,$U22&lt;=MAX(Data_Modify!$X$1:$X$38)),INDEX(Data_Modify!O$1:O$38,MATCH($U22,Data_Modify!$X$1:$X$38,0),1),"")</f>
        <v>MR.WIRAT DAMKERT</v>
      </c>
      <c r="P22" s="21" t="str">
        <f>IF(AND($U22&lt;&gt;0,$U22&lt;=MAX(Data_Modify!$X$1:$X$38)),INDEX(Data_Modify!P$1:P$38,MATCH($U22,Data_Modify!$X$1:$X$38,0),1),"")</f>
        <v>B</v>
      </c>
      <c r="Q22" s="19">
        <f>SUMIF(Data_Modify!$Y$1:$Y$38,$B22&amp;"_"&amp;$D22&amp;"_"&amp;$O22,Data_Modify!Q$1:Q$38)</f>
        <v>655165</v>
      </c>
      <c r="R22" s="19">
        <f>SUMIF(Data_Modify!$Y$1:$Y$38,$B22&amp;"_"&amp;$D22&amp;"_"&amp;$O22,Data_Modify!R$1:R$38)</f>
        <v>755090</v>
      </c>
      <c r="S22" s="19">
        <f>SUMIF(Data_Modify!$Y$1:$Y$38,$B22&amp;"_"&amp;$D22&amp;"_"&amp;$O22,Data_Modify!S$1:S$38)</f>
        <v>656010</v>
      </c>
      <c r="U22">
        <f>IF(V22&lt;=MAX(Data_Modify!$V:$V),IF(V22&lt;&gt;V21,INDEX(Data_Modify!$X:$X,MATCH(V22,Data_Modify!$V:$V,0),1),U21+1),0)</f>
        <v>18</v>
      </c>
      <c r="V22" s="16">
        <f>IF(W21&lt;X21,V21,V21+1)</f>
        <v>4</v>
      </c>
      <c r="W22">
        <f>IF(V22&lt;=MAX(Data_Modify!$V:$V),IF(V22&lt;&gt;V21,1,W21+1),0)</f>
        <v>2</v>
      </c>
      <c r="X22">
        <f>SUMIF(Data_Modify!$V:$V,V22,Data_Modify!$W:$W)</f>
        <v>8</v>
      </c>
    </row>
    <row r="23" spans="1:24" x14ac:dyDescent="0.2">
      <c r="A23" s="18" t="str">
        <f>IF(AND($U23&lt;&gt;0,$U23&lt;=MAX(Data_Modify!$X$1:$X$38)),INDEX(Data_Modify!A$1:A$38,MATCH($U23,Data_Modify!$X$1:$X$38,0),1),"")</f>
        <v>Thapra</v>
      </c>
      <c r="B23" s="18" t="str">
        <f>IF(AND($U23&lt;&gt;0,$U23&lt;=MAX(Data_Modify!$X$1:$X$38)),INDEX(Data_Modify!B$1:B$38,MATCH($U23,Data_Modify!$X$1:$X$38,0),1),"")</f>
        <v>Power Life</v>
      </c>
      <c r="C23" s="21" t="str">
        <f>IF(AND($U23&lt;&gt;0,$U23&lt;=MAX(Data_Modify!$X$1:$X$38)),INDEX(Data_Modify!C$1:C$38,MATCH($U23,Data_Modify!$X$1:$X$38,0),1),"")</f>
        <v>CE</v>
      </c>
      <c r="D23" s="21" t="str">
        <f>IF(AND($U23&lt;&gt;0,$U23&lt;=MAX(Data_Modify!$X$1:$X$38)),INDEX(Data_Modify!D$1:D$38,MATCH($U23,Data_Modify!$X$1:$X$38,0),1),"")</f>
        <v>AV</v>
      </c>
      <c r="E23" s="21" t="str">
        <f>IF(AND($U23&lt;&gt;0,$U23&lt;=MAX(Data_Modify!$X$1:$X$38)),INDEX(Data_Modify!E$1:E$38,MATCH($U23,Data_Modify!$X$1:$X$38,0),1),"")</f>
        <v>B</v>
      </c>
      <c r="F23" s="18" t="str">
        <f>IF(AND($U23&lt;&gt;0,$U23&lt;=MAX(Data_Modify!$X$1:$X$38)),INDEX(Data_Modify!F$1:F$38,MATCH($U23,Data_Modify!$X$1:$X$38,0),1),"")</f>
        <v>PREMIUM MT</v>
      </c>
      <c r="G23" s="19">
        <f>IF(OR($B22&lt;&gt;$B23,$D22&lt;&gt;$D23),SUMIF(Data_Modify!$Y$1:$Y$38,$B23&amp;"_"&amp;$D23&amp;"_"&amp;$O23,Data_Modify!G$1:G$38),0)</f>
        <v>0</v>
      </c>
      <c r="H23" s="19">
        <f>IF(OR($B22&lt;&gt;$B23,$D22&lt;&gt;$D23),SUMIF(Data_Modify!$Y$1:$Y$38,$B23&amp;"_"&amp;$D23&amp;"_"&amp;$O23,Data_Modify!H$1:H$38),0)</f>
        <v>0</v>
      </c>
      <c r="I23" s="19">
        <f>IF(OR($B22&lt;&gt;$B23,$D22&lt;&gt;$D23),SUMIF(Data_Modify!$Y$1:$Y$38,$B23&amp;"_"&amp;$D23&amp;"_"&amp;$O23,Data_Modify!I$1:I$38),0)</f>
        <v>0</v>
      </c>
      <c r="J23" s="19">
        <f>IF(OR($B22&lt;&gt;$B23,$D22&lt;&gt;$D23),SUMIF(Data_Modify!$Y$1:$Y$38,$B23&amp;"_"&amp;$D23&amp;"_"&amp;$O23,Data_Modify!J$1:J$38),0)</f>
        <v>0</v>
      </c>
      <c r="K23" s="19">
        <f>IF(OR($B22&lt;&gt;$B23,$D22&lt;&gt;$D23),SUMIF(Data_Modify!$Y$1:$Y$38,$B23&amp;"_"&amp;$D23&amp;"_"&amp;$O23,Data_Modify!K$1:K$38),0)</f>
        <v>0</v>
      </c>
      <c r="L23" s="19">
        <f>IF(OR($B22&lt;&gt;$B23,$D22&lt;&gt;$D23),SUMIF(Data_Modify!$Y$1:$Y$38,$B23&amp;"_"&amp;$D23&amp;"_"&amp;$O23,Data_Modify!L$1:L$38),0)</f>
        <v>0</v>
      </c>
      <c r="M23" s="19">
        <f>IF(OR($B22&lt;&gt;$B23,$D22&lt;&gt;$D23),SUMIF(Data_Modify!$Y$1:$Y$38,$B23&amp;"_"&amp;$D23&amp;"_"&amp;$O23,Data_Modify!M$1:M$38),0)</f>
        <v>0</v>
      </c>
      <c r="N23" s="19">
        <f>IF(OR($B22&lt;&gt;$B23,$D22&lt;&gt;$D23),SUMIF(Data_Modify!$Y$1:$Y$38,$B23&amp;"_"&amp;$D23&amp;"_"&amp;$O23,Data_Modify!N$1:N$38),0)</f>
        <v>0</v>
      </c>
      <c r="O23" s="18" t="str">
        <f>IF(AND($U23&lt;&gt;0,$U23&lt;=MAX(Data_Modify!$X$1:$X$38)),INDEX(Data_Modify!O$1:O$38,MATCH($U23,Data_Modify!$X$1:$X$38,0),1),"")</f>
        <v>MR.PAIROJ JARERNPOL</v>
      </c>
      <c r="P23" s="21" t="str">
        <f>IF(AND($U23&lt;&gt;0,$U23&lt;=MAX(Data_Modify!$X$1:$X$38)),INDEX(Data_Modify!P$1:P$38,MATCH($U23,Data_Modify!$X$1:$X$38,0),1),"")</f>
        <v>C</v>
      </c>
      <c r="Q23" s="19">
        <f>SUMIF(Data_Modify!$Y$1:$Y$38,$B23&amp;"_"&amp;$D23&amp;"_"&amp;$O23,Data_Modify!Q$1:Q$38)</f>
        <v>657366</v>
      </c>
      <c r="R23" s="19">
        <f>SUMIF(Data_Modify!$Y$1:$Y$38,$B23&amp;"_"&amp;$D23&amp;"_"&amp;$O23,Data_Modify!R$1:R$38)</f>
        <v>469260</v>
      </c>
      <c r="S23" s="19">
        <f>SUMIF(Data_Modify!$Y$1:$Y$38,$B23&amp;"_"&amp;$D23&amp;"_"&amp;$O23,Data_Modify!S$1:S$38)</f>
        <v>683231</v>
      </c>
      <c r="U23">
        <f>IF(V23&lt;=MAX(Data_Modify!$V:$V),IF(V23&lt;&gt;V22,INDEX(Data_Modify!$X:$X,MATCH(V23,Data_Modify!$V:$V,0),1),U22+1),0)</f>
        <v>19</v>
      </c>
      <c r="V23" s="16">
        <f>IF(W22&lt;X22,V22,V22+1)</f>
        <v>4</v>
      </c>
      <c r="W23">
        <f>IF(V23&lt;=MAX(Data_Modify!$V:$V),IF(V23&lt;&gt;V22,1,W22+1),0)</f>
        <v>3</v>
      </c>
      <c r="X23">
        <f>SUMIF(Data_Modify!$V:$V,V23,Data_Modify!$W:$W)</f>
        <v>8</v>
      </c>
    </row>
    <row r="24" spans="1:24" x14ac:dyDescent="0.2">
      <c r="A24" s="18" t="str">
        <f>IF(AND($U24&lt;&gt;0,$U24&lt;=MAX(Data_Modify!$X$1:$X$38)),INDEX(Data_Modify!A$1:A$38,MATCH($U24,Data_Modify!$X$1:$X$38,0),1),"")</f>
        <v>Thapra</v>
      </c>
      <c r="B24" s="18" t="str">
        <f>IF(AND($U24&lt;&gt;0,$U24&lt;=MAX(Data_Modify!$X$1:$X$38)),INDEX(Data_Modify!B$1:B$38,MATCH($U24,Data_Modify!$X$1:$X$38,0),1),"")</f>
        <v>Power Life</v>
      </c>
      <c r="C24" s="21" t="str">
        <f>IF(AND($U24&lt;&gt;0,$U24&lt;=MAX(Data_Modify!$X$1:$X$38)),INDEX(Data_Modify!C$1:C$38,MATCH($U24,Data_Modify!$X$1:$X$38,0),1),"")</f>
        <v>CE</v>
      </c>
      <c r="D24" s="21" t="str">
        <f>IF(AND($U24&lt;&gt;0,$U24&lt;=MAX(Data_Modify!$X$1:$X$38)),INDEX(Data_Modify!D$1:D$38,MATCH($U24,Data_Modify!$X$1:$X$38,0),1),"")</f>
        <v>AV</v>
      </c>
      <c r="E24" s="21" t="str">
        <f>IF(AND($U24&lt;&gt;0,$U24&lt;=MAX(Data_Modify!$X$1:$X$38)),INDEX(Data_Modify!E$1:E$38,MATCH($U24,Data_Modify!$X$1:$X$38,0),1),"")</f>
        <v>B</v>
      </c>
      <c r="F24" s="18" t="str">
        <f>IF(AND($U24&lt;&gt;0,$U24&lt;=MAX(Data_Modify!$X$1:$X$38)),INDEX(Data_Modify!F$1:F$38,MATCH($U24,Data_Modify!$X$1:$X$38,0),1),"")</f>
        <v>PREMIUM MT</v>
      </c>
      <c r="G24" s="19">
        <f>IF(OR($B23&lt;&gt;$B24,$D23&lt;&gt;$D24),SUMIF(Data_Modify!$Y$1:$Y$38,$B24&amp;"_"&amp;$D24&amp;"_"&amp;$O24,Data_Modify!G$1:G$38),0)</f>
        <v>0</v>
      </c>
      <c r="H24" s="19">
        <f>IF(OR($B23&lt;&gt;$B24,$D23&lt;&gt;$D24),SUMIF(Data_Modify!$Y$1:$Y$38,$B24&amp;"_"&amp;$D24&amp;"_"&amp;$O24,Data_Modify!H$1:H$38),0)</f>
        <v>0</v>
      </c>
      <c r="I24" s="19">
        <f>IF(OR($B23&lt;&gt;$B24,$D23&lt;&gt;$D24),SUMIF(Data_Modify!$Y$1:$Y$38,$B24&amp;"_"&amp;$D24&amp;"_"&amp;$O24,Data_Modify!I$1:I$38),0)</f>
        <v>0</v>
      </c>
      <c r="J24" s="19">
        <f>IF(OR($B23&lt;&gt;$B24,$D23&lt;&gt;$D24),SUMIF(Data_Modify!$Y$1:$Y$38,$B24&amp;"_"&amp;$D24&amp;"_"&amp;$O24,Data_Modify!J$1:J$38),0)</f>
        <v>0</v>
      </c>
      <c r="K24" s="19">
        <f>IF(OR($B23&lt;&gt;$B24,$D23&lt;&gt;$D24),SUMIF(Data_Modify!$Y$1:$Y$38,$B24&amp;"_"&amp;$D24&amp;"_"&amp;$O24,Data_Modify!K$1:K$38),0)</f>
        <v>0</v>
      </c>
      <c r="L24" s="19">
        <f>IF(OR($B23&lt;&gt;$B24,$D23&lt;&gt;$D24),SUMIF(Data_Modify!$Y$1:$Y$38,$B24&amp;"_"&amp;$D24&amp;"_"&amp;$O24,Data_Modify!L$1:L$38),0)</f>
        <v>0</v>
      </c>
      <c r="M24" s="19">
        <f>IF(OR($B23&lt;&gt;$B24,$D23&lt;&gt;$D24),SUMIF(Data_Modify!$Y$1:$Y$38,$B24&amp;"_"&amp;$D24&amp;"_"&amp;$O24,Data_Modify!M$1:M$38),0)</f>
        <v>0</v>
      </c>
      <c r="N24" s="19">
        <f>IF(OR($B23&lt;&gt;$B24,$D23&lt;&gt;$D24),SUMIF(Data_Modify!$Y$1:$Y$38,$B24&amp;"_"&amp;$D24&amp;"_"&amp;$O24,Data_Modify!N$1:N$38),0)</f>
        <v>0</v>
      </c>
      <c r="O24" s="18" t="str">
        <f>IF(AND($U24&lt;&gt;0,$U24&lt;=MAX(Data_Modify!$X$1:$X$38)),INDEX(Data_Modify!O$1:O$38,MATCH($U24,Data_Modify!$X$1:$X$38,0),1),"")</f>
        <v>MR.PRASET MAHAMMAD</v>
      </c>
      <c r="P24" s="21" t="str">
        <f>IF(AND($U24&lt;&gt;0,$U24&lt;=MAX(Data_Modify!$X$1:$X$38)),INDEX(Data_Modify!P$1:P$38,MATCH($U24,Data_Modify!$X$1:$X$38,0),1),"")</f>
        <v>B</v>
      </c>
      <c r="Q24" s="19">
        <f>SUMIF(Data_Modify!$Y$1:$Y$38,$B24&amp;"_"&amp;$D24&amp;"_"&amp;$O24,Data_Modify!Q$1:Q$38)</f>
        <v>657366</v>
      </c>
      <c r="R24" s="19">
        <f>SUMIF(Data_Modify!$Y$1:$Y$38,$B24&amp;"_"&amp;$D24&amp;"_"&amp;$O24,Data_Modify!R$1:R$38)</f>
        <v>469260</v>
      </c>
      <c r="S24" s="19">
        <f>SUMIF(Data_Modify!$Y$1:$Y$38,$B24&amp;"_"&amp;$D24&amp;"_"&amp;$O24,Data_Modify!S$1:S$38)</f>
        <v>683231</v>
      </c>
      <c r="U24">
        <f>IF(V24&lt;=MAX(Data_Modify!$V:$V),IF(V24&lt;&gt;V23,INDEX(Data_Modify!$X:$X,MATCH(V24,Data_Modify!$V:$V,0),1),U23+1),0)</f>
        <v>20</v>
      </c>
      <c r="V24" s="16">
        <f>IF(W23&lt;X23,V23,V23+1)</f>
        <v>4</v>
      </c>
      <c r="W24">
        <f>IF(V24&lt;=MAX(Data_Modify!$V:$V),IF(V24&lt;&gt;V23,1,W23+1),0)</f>
        <v>4</v>
      </c>
      <c r="X24">
        <f>SUMIF(Data_Modify!$V:$V,V24,Data_Modify!$W:$W)</f>
        <v>8</v>
      </c>
    </row>
    <row r="25" spans="1:24" x14ac:dyDescent="0.2">
      <c r="A25" s="18" t="str">
        <f>IF(AND($U25&lt;&gt;0,$U25&lt;=MAX(Data_Modify!$X$1:$X$38)),INDEX(Data_Modify!A$1:A$38,MATCH($U25,Data_Modify!$X$1:$X$38,0),1),"")</f>
        <v>Thapra</v>
      </c>
      <c r="B25" s="18" t="str">
        <f>IF(AND($U25&lt;&gt;0,$U25&lt;=MAX(Data_Modify!$X$1:$X$38)),INDEX(Data_Modify!B$1:B$38,MATCH($U25,Data_Modify!$X$1:$X$38,0),1),"")</f>
        <v>Power Life</v>
      </c>
      <c r="C25" s="21" t="str">
        <f>IF(AND($U25&lt;&gt;0,$U25&lt;=MAX(Data_Modify!$X$1:$X$38)),INDEX(Data_Modify!C$1:C$38,MATCH($U25,Data_Modify!$X$1:$X$38,0),1),"")</f>
        <v>CE</v>
      </c>
      <c r="D25" s="21" t="str">
        <f>IF(AND($U25&lt;&gt;0,$U25&lt;=MAX(Data_Modify!$X$1:$X$38)),INDEX(Data_Modify!D$1:D$38,MATCH($U25,Data_Modify!$X$1:$X$38,0),1),"")</f>
        <v>HA</v>
      </c>
      <c r="E25" s="21" t="str">
        <f>IF(AND($U25&lt;&gt;0,$U25&lt;=MAX(Data_Modify!$X$1:$X$38)),INDEX(Data_Modify!E$1:E$38,MATCH($U25,Data_Modify!$X$1:$X$38,0),1),"")</f>
        <v>B</v>
      </c>
      <c r="F25" s="18" t="str">
        <f>IF(AND($U25&lt;&gt;0,$U25&lt;=MAX(Data_Modify!$X$1:$X$38)),INDEX(Data_Modify!F$1:F$38,MATCH($U25,Data_Modify!$X$1:$X$38,0),1),"")</f>
        <v>PREMIUM MT</v>
      </c>
      <c r="G25" s="19">
        <f>IF(OR($B24&lt;&gt;$B25,$D24&lt;&gt;$D25),SUMIF(Data_Modify!$Y$1:$Y$38,$B25&amp;"_"&amp;$D25&amp;"_"&amp;$O25,Data_Modify!G$1:G$38),0)</f>
        <v>1115497</v>
      </c>
      <c r="H25" s="19">
        <f>IF(OR($B24&lt;&gt;$B25,$D24&lt;&gt;$D25),SUMIF(Data_Modify!$Y$1:$Y$38,$B25&amp;"_"&amp;$D25&amp;"_"&amp;$O25,Data_Modify!H$1:H$38),0)</f>
        <v>1409938</v>
      </c>
      <c r="I25" s="19">
        <f>IF(OR($B24&lt;&gt;$B25,$D24&lt;&gt;$D25),SUMIF(Data_Modify!$Y$1:$Y$38,$B25&amp;"_"&amp;$D25&amp;"_"&amp;$O25,Data_Modify!I$1:I$38),0)</f>
        <v>2319619</v>
      </c>
      <c r="J25" s="19">
        <f>IF(OR($B24&lt;&gt;$B25,$D24&lt;&gt;$D25),SUMIF(Data_Modify!$Y$1:$Y$38,$B25&amp;"_"&amp;$D25&amp;"_"&amp;$O25,Data_Modify!J$1:J$38),0)</f>
        <v>78</v>
      </c>
      <c r="K25" s="19">
        <f>IF(OR($B24&lt;&gt;$B25,$D24&lt;&gt;$D25),SUMIF(Data_Modify!$Y$1:$Y$38,$B25&amp;"_"&amp;$D25&amp;"_"&amp;$O25,Data_Modify!K$1:K$38),0)</f>
        <v>103</v>
      </c>
      <c r="L25" s="19">
        <f>IF(OR($B24&lt;&gt;$B25,$D24&lt;&gt;$D25),SUMIF(Data_Modify!$Y$1:$Y$38,$B25&amp;"_"&amp;$D25&amp;"_"&amp;$O25,Data_Modify!L$1:L$38),0)</f>
        <v>191</v>
      </c>
      <c r="M25" s="19">
        <f>IF(OR($B24&lt;&gt;$B25,$D24&lt;&gt;$D25),SUMIF(Data_Modify!$Y$1:$Y$38,$B25&amp;"_"&amp;$D25&amp;"_"&amp;$O25,Data_Modify!M$1:M$38),0)</f>
        <v>0.46500000000000002</v>
      </c>
      <c r="N25" s="19">
        <f>IF(OR($B24&lt;&gt;$B25,$D24&lt;&gt;$D25),SUMIF(Data_Modify!$Y$1:$Y$38,$B25&amp;"_"&amp;$D25&amp;"_"&amp;$O25,Data_Modify!N$1:N$38),0)</f>
        <v>44</v>
      </c>
      <c r="O25" s="18" t="str">
        <f>IF(AND($U25&lt;&gt;0,$U25&lt;=MAX(Data_Modify!$X$1:$X$38)),INDEX(Data_Modify!O$1:O$38,MATCH($U25,Data_Modify!$X$1:$X$38,0),1),"")</f>
        <v>MR.PATARACHAI WANGLANG</v>
      </c>
      <c r="P25" s="21" t="str">
        <f>IF(AND($U25&lt;&gt;0,$U25&lt;=MAX(Data_Modify!$X$1:$X$38)),INDEX(Data_Modify!P$1:P$38,MATCH($U25,Data_Modify!$X$1:$X$38,0),1),"")</f>
        <v>C</v>
      </c>
      <c r="Q25" s="19">
        <f>SUMIF(Data_Modify!$Y$1:$Y$38,$B25&amp;"_"&amp;$D25&amp;"_"&amp;$O25,Data_Modify!Q$1:Q$38)</f>
        <v>655165</v>
      </c>
      <c r="R25" s="19">
        <f>SUMIF(Data_Modify!$Y$1:$Y$38,$B25&amp;"_"&amp;$D25&amp;"_"&amp;$O25,Data_Modify!R$1:R$38)</f>
        <v>755090</v>
      </c>
      <c r="S25" s="19">
        <f>SUMIF(Data_Modify!$Y$1:$Y$38,$B25&amp;"_"&amp;$D25&amp;"_"&amp;$O25,Data_Modify!S$1:S$38)</f>
        <v>656010</v>
      </c>
      <c r="U25">
        <f>IF(V25&lt;=MAX(Data_Modify!$V:$V),IF(V25&lt;&gt;V24,INDEX(Data_Modify!$X:$X,MATCH(V25,Data_Modify!$V:$V,0),1),U24+1),0)</f>
        <v>21</v>
      </c>
      <c r="V25" s="16">
        <f>IF(W24&lt;X24,V24,V24+1)</f>
        <v>4</v>
      </c>
      <c r="W25">
        <f>IF(V25&lt;=MAX(Data_Modify!$V:$V),IF(V25&lt;&gt;V24,1,W24+1),0)</f>
        <v>5</v>
      </c>
      <c r="X25">
        <f>SUMIF(Data_Modify!$V:$V,V25,Data_Modify!$W:$W)</f>
        <v>8</v>
      </c>
    </row>
    <row r="26" spans="1:24" x14ac:dyDescent="0.2">
      <c r="A26" s="18" t="str">
        <f>IF(AND($U26&lt;&gt;0,$U26&lt;=MAX(Data_Modify!$X$1:$X$38)),INDEX(Data_Modify!A$1:A$38,MATCH($U26,Data_Modify!$X$1:$X$38,0),1),"")</f>
        <v>Thapra</v>
      </c>
      <c r="B26" s="18" t="str">
        <f>IF(AND($U26&lt;&gt;0,$U26&lt;=MAX(Data_Modify!$X$1:$X$38)),INDEX(Data_Modify!B$1:B$38,MATCH($U26,Data_Modify!$X$1:$X$38,0),1),"")</f>
        <v>Power Life</v>
      </c>
      <c r="C26" s="21" t="str">
        <f>IF(AND($U26&lt;&gt;0,$U26&lt;=MAX(Data_Modify!$X$1:$X$38)),INDEX(Data_Modify!C$1:C$38,MATCH($U26,Data_Modify!$X$1:$X$38,0),1),"")</f>
        <v>CE</v>
      </c>
      <c r="D26" s="21" t="str">
        <f>IF(AND($U26&lt;&gt;0,$U26&lt;=MAX(Data_Modify!$X$1:$X$38)),INDEX(Data_Modify!D$1:D$38,MATCH($U26,Data_Modify!$X$1:$X$38,0),1),"")</f>
        <v>HA</v>
      </c>
      <c r="E26" s="21" t="str">
        <f>IF(AND($U26&lt;&gt;0,$U26&lt;=MAX(Data_Modify!$X$1:$X$38)),INDEX(Data_Modify!E$1:E$38,MATCH($U26,Data_Modify!$X$1:$X$38,0),1),"")</f>
        <v>B</v>
      </c>
      <c r="F26" s="18" t="str">
        <f>IF(AND($U26&lt;&gt;0,$U26&lt;=MAX(Data_Modify!$X$1:$X$38)),INDEX(Data_Modify!F$1:F$38,MATCH($U26,Data_Modify!$X$1:$X$38,0),1),"")</f>
        <v>PREMIUM MT</v>
      </c>
      <c r="G26" s="19">
        <f>IF(OR($B25&lt;&gt;$B26,$D25&lt;&gt;$D26),SUMIF(Data_Modify!$Y$1:$Y$38,$B26&amp;"_"&amp;$D26&amp;"_"&amp;$O26,Data_Modify!G$1:G$38),0)</f>
        <v>0</v>
      </c>
      <c r="H26" s="19">
        <f>IF(OR($B25&lt;&gt;$B26,$D25&lt;&gt;$D26),SUMIF(Data_Modify!$Y$1:$Y$38,$B26&amp;"_"&amp;$D26&amp;"_"&amp;$O26,Data_Modify!H$1:H$38),0)</f>
        <v>0</v>
      </c>
      <c r="I26" s="19">
        <f>IF(OR($B25&lt;&gt;$B26,$D25&lt;&gt;$D26),SUMIF(Data_Modify!$Y$1:$Y$38,$B26&amp;"_"&amp;$D26&amp;"_"&amp;$O26,Data_Modify!I$1:I$38),0)</f>
        <v>0</v>
      </c>
      <c r="J26" s="19">
        <f>IF(OR($B25&lt;&gt;$B26,$D25&lt;&gt;$D26),SUMIF(Data_Modify!$Y$1:$Y$38,$B26&amp;"_"&amp;$D26&amp;"_"&amp;$O26,Data_Modify!J$1:J$38),0)</f>
        <v>0</v>
      </c>
      <c r="K26" s="19">
        <f>IF(OR($B25&lt;&gt;$B26,$D25&lt;&gt;$D26),SUMIF(Data_Modify!$Y$1:$Y$38,$B26&amp;"_"&amp;$D26&amp;"_"&amp;$O26,Data_Modify!K$1:K$38),0)</f>
        <v>0</v>
      </c>
      <c r="L26" s="19">
        <f>IF(OR($B25&lt;&gt;$B26,$D25&lt;&gt;$D26),SUMIF(Data_Modify!$Y$1:$Y$38,$B26&amp;"_"&amp;$D26&amp;"_"&amp;$O26,Data_Modify!L$1:L$38),0)</f>
        <v>0</v>
      </c>
      <c r="M26" s="19">
        <f>IF(OR($B25&lt;&gt;$B26,$D25&lt;&gt;$D26),SUMIF(Data_Modify!$Y$1:$Y$38,$B26&amp;"_"&amp;$D26&amp;"_"&amp;$O26,Data_Modify!M$1:M$38),0)</f>
        <v>0</v>
      </c>
      <c r="N26" s="19">
        <f>IF(OR($B25&lt;&gt;$B26,$D25&lt;&gt;$D26),SUMIF(Data_Modify!$Y$1:$Y$38,$B26&amp;"_"&amp;$D26&amp;"_"&amp;$O26,Data_Modify!N$1:N$38),0)</f>
        <v>0</v>
      </c>
      <c r="O26" s="18" t="str">
        <f>IF(AND($U26&lt;&gt;0,$U26&lt;=MAX(Data_Modify!$X$1:$X$38)),INDEX(Data_Modify!O$1:O$38,MATCH($U26,Data_Modify!$X$1:$X$38,0),1),"")</f>
        <v>MR.WIRAT DAMKERT</v>
      </c>
      <c r="P26" s="21" t="str">
        <f>IF(AND($U26&lt;&gt;0,$U26&lt;=MAX(Data_Modify!$X$1:$X$38)),INDEX(Data_Modify!P$1:P$38,MATCH($U26,Data_Modify!$X$1:$X$38,0),1),"")</f>
        <v>B</v>
      </c>
      <c r="Q26" s="19">
        <f>SUMIF(Data_Modify!$Y$1:$Y$38,$B26&amp;"_"&amp;$D26&amp;"_"&amp;$O26,Data_Modify!Q$1:Q$38)</f>
        <v>655165</v>
      </c>
      <c r="R26" s="19">
        <f>SUMIF(Data_Modify!$Y$1:$Y$38,$B26&amp;"_"&amp;$D26&amp;"_"&amp;$O26,Data_Modify!R$1:R$38)</f>
        <v>755090</v>
      </c>
      <c r="S26" s="19">
        <f>SUMIF(Data_Modify!$Y$1:$Y$38,$B26&amp;"_"&amp;$D26&amp;"_"&amp;$O26,Data_Modify!S$1:S$38)</f>
        <v>656010</v>
      </c>
      <c r="U26">
        <f>IF(V26&lt;=MAX(Data_Modify!$V:$V),IF(V26&lt;&gt;V25,INDEX(Data_Modify!$X:$X,MATCH(V26,Data_Modify!$V:$V,0),1),U25+1),0)</f>
        <v>22</v>
      </c>
      <c r="V26" s="16">
        <f>IF(W25&lt;X25,V25,V25+1)</f>
        <v>4</v>
      </c>
      <c r="W26">
        <f>IF(V26&lt;=MAX(Data_Modify!$V:$V),IF(V26&lt;&gt;V25,1,W25+1),0)</f>
        <v>6</v>
      </c>
      <c r="X26">
        <f>SUMIF(Data_Modify!$V:$V,V26,Data_Modify!$W:$W)</f>
        <v>8</v>
      </c>
    </row>
    <row r="27" spans="1:24" x14ac:dyDescent="0.2">
      <c r="A27" s="18" t="str">
        <f>IF(AND($U27&lt;&gt;0,$U27&lt;=MAX(Data_Modify!$X$1:$X$38)),INDEX(Data_Modify!A$1:A$38,MATCH($U27,Data_Modify!$X$1:$X$38,0),1),"")</f>
        <v>Thapra</v>
      </c>
      <c r="B27" s="18" t="str">
        <f>IF(AND($U27&lt;&gt;0,$U27&lt;=MAX(Data_Modify!$X$1:$X$38)),INDEX(Data_Modify!B$1:B$38,MATCH($U27,Data_Modify!$X$1:$X$38,0),1),"")</f>
        <v>Power Life</v>
      </c>
      <c r="C27" s="21" t="str">
        <f>IF(AND($U27&lt;&gt;0,$U27&lt;=MAX(Data_Modify!$X$1:$X$38)),INDEX(Data_Modify!C$1:C$38,MATCH($U27,Data_Modify!$X$1:$X$38,0),1),"")</f>
        <v>CE</v>
      </c>
      <c r="D27" s="21" t="str">
        <f>IF(AND($U27&lt;&gt;0,$U27&lt;=MAX(Data_Modify!$X$1:$X$38)),INDEX(Data_Modify!D$1:D$38,MATCH($U27,Data_Modify!$X$1:$X$38,0),1),"")</f>
        <v>HA</v>
      </c>
      <c r="E27" s="21" t="str">
        <f>IF(AND($U27&lt;&gt;0,$U27&lt;=MAX(Data_Modify!$X$1:$X$38)),INDEX(Data_Modify!E$1:E$38,MATCH($U27,Data_Modify!$X$1:$X$38,0),1),"")</f>
        <v>B</v>
      </c>
      <c r="F27" s="18" t="str">
        <f>IF(AND($U27&lt;&gt;0,$U27&lt;=MAX(Data_Modify!$X$1:$X$38)),INDEX(Data_Modify!F$1:F$38,MATCH($U27,Data_Modify!$X$1:$X$38,0),1),"")</f>
        <v>PREMIUM MT</v>
      </c>
      <c r="G27" s="19">
        <f>IF(OR($B26&lt;&gt;$B27,$D26&lt;&gt;$D27),SUMIF(Data_Modify!$Y$1:$Y$38,$B27&amp;"_"&amp;$D27&amp;"_"&amp;$O27,Data_Modify!G$1:G$38),0)</f>
        <v>0</v>
      </c>
      <c r="H27" s="19">
        <f>IF(OR($B26&lt;&gt;$B27,$D26&lt;&gt;$D27),SUMIF(Data_Modify!$Y$1:$Y$38,$B27&amp;"_"&amp;$D27&amp;"_"&amp;$O27,Data_Modify!H$1:H$38),0)</f>
        <v>0</v>
      </c>
      <c r="I27" s="19">
        <f>IF(OR($B26&lt;&gt;$B27,$D26&lt;&gt;$D27),SUMIF(Data_Modify!$Y$1:$Y$38,$B27&amp;"_"&amp;$D27&amp;"_"&amp;$O27,Data_Modify!I$1:I$38),0)</f>
        <v>0</v>
      </c>
      <c r="J27" s="19">
        <f>IF(OR($B26&lt;&gt;$B27,$D26&lt;&gt;$D27),SUMIF(Data_Modify!$Y$1:$Y$38,$B27&amp;"_"&amp;$D27&amp;"_"&amp;$O27,Data_Modify!J$1:J$38),0)</f>
        <v>0</v>
      </c>
      <c r="K27" s="19">
        <f>IF(OR($B26&lt;&gt;$B27,$D26&lt;&gt;$D27),SUMIF(Data_Modify!$Y$1:$Y$38,$B27&amp;"_"&amp;$D27&amp;"_"&amp;$O27,Data_Modify!K$1:K$38),0)</f>
        <v>0</v>
      </c>
      <c r="L27" s="19">
        <f>IF(OR($B26&lt;&gt;$B27,$D26&lt;&gt;$D27),SUMIF(Data_Modify!$Y$1:$Y$38,$B27&amp;"_"&amp;$D27&amp;"_"&amp;$O27,Data_Modify!L$1:L$38),0)</f>
        <v>0</v>
      </c>
      <c r="M27" s="19">
        <f>IF(OR($B26&lt;&gt;$B27,$D26&lt;&gt;$D27),SUMIF(Data_Modify!$Y$1:$Y$38,$B27&amp;"_"&amp;$D27&amp;"_"&amp;$O27,Data_Modify!M$1:M$38),0)</f>
        <v>0</v>
      </c>
      <c r="N27" s="19">
        <f>IF(OR($B26&lt;&gt;$B27,$D26&lt;&gt;$D27),SUMIF(Data_Modify!$Y$1:$Y$38,$B27&amp;"_"&amp;$D27&amp;"_"&amp;$O27,Data_Modify!N$1:N$38),0)</f>
        <v>0</v>
      </c>
      <c r="O27" s="18" t="str">
        <f>IF(AND($U27&lt;&gt;0,$U27&lt;=MAX(Data_Modify!$X$1:$X$38)),INDEX(Data_Modify!O$1:O$38,MATCH($U27,Data_Modify!$X$1:$X$38,0),1),"")</f>
        <v>MR.PAIROJ JARERNPOL</v>
      </c>
      <c r="P27" s="21" t="str">
        <f>IF(AND($U27&lt;&gt;0,$U27&lt;=MAX(Data_Modify!$X$1:$X$38)),INDEX(Data_Modify!P$1:P$38,MATCH($U27,Data_Modify!$X$1:$X$38,0),1),"")</f>
        <v>C</v>
      </c>
      <c r="Q27" s="19">
        <f>SUMIF(Data_Modify!$Y$1:$Y$38,$B27&amp;"_"&amp;$D27&amp;"_"&amp;$O27,Data_Modify!Q$1:Q$38)</f>
        <v>657366</v>
      </c>
      <c r="R27" s="19">
        <f>SUMIF(Data_Modify!$Y$1:$Y$38,$B27&amp;"_"&amp;$D27&amp;"_"&amp;$O27,Data_Modify!R$1:R$38)</f>
        <v>469260</v>
      </c>
      <c r="S27" s="19">
        <f>SUMIF(Data_Modify!$Y$1:$Y$38,$B27&amp;"_"&amp;$D27&amp;"_"&amp;$O27,Data_Modify!S$1:S$38)</f>
        <v>683231</v>
      </c>
      <c r="U27">
        <f>IF(V27&lt;=MAX(Data_Modify!$V:$V),IF(V27&lt;&gt;V26,INDEX(Data_Modify!$X:$X,MATCH(V27,Data_Modify!$V:$V,0),1),U26+1),0)</f>
        <v>23</v>
      </c>
      <c r="V27" s="16">
        <f>IF(W26&lt;X26,V26,V26+1)</f>
        <v>4</v>
      </c>
      <c r="W27">
        <f>IF(V27&lt;=MAX(Data_Modify!$V:$V),IF(V27&lt;&gt;V26,1,W26+1),0)</f>
        <v>7</v>
      </c>
      <c r="X27">
        <f>SUMIF(Data_Modify!$V:$V,V27,Data_Modify!$W:$W)</f>
        <v>8</v>
      </c>
    </row>
    <row r="28" spans="1:24" x14ac:dyDescent="0.2">
      <c r="A28" s="18" t="str">
        <f>IF(AND($U28&lt;&gt;0,$U28&lt;=MAX(Data_Modify!$X$1:$X$38)),INDEX(Data_Modify!A$1:A$38,MATCH($U28,Data_Modify!$X$1:$X$38,0),1),"")</f>
        <v>Thapra</v>
      </c>
      <c r="B28" s="18" t="str">
        <f>IF(AND($U28&lt;&gt;0,$U28&lt;=MAX(Data_Modify!$X$1:$X$38)),INDEX(Data_Modify!B$1:B$38,MATCH($U28,Data_Modify!$X$1:$X$38,0),1),"")</f>
        <v>Power Life</v>
      </c>
      <c r="C28" s="21" t="str">
        <f>IF(AND($U28&lt;&gt;0,$U28&lt;=MAX(Data_Modify!$X$1:$X$38)),INDEX(Data_Modify!C$1:C$38,MATCH($U28,Data_Modify!$X$1:$X$38,0),1),"")</f>
        <v>CE</v>
      </c>
      <c r="D28" s="21" t="str">
        <f>IF(AND($U28&lt;&gt;0,$U28&lt;=MAX(Data_Modify!$X$1:$X$38)),INDEX(Data_Modify!D$1:D$38,MATCH($U28,Data_Modify!$X$1:$X$38,0),1),"")</f>
        <v>HA</v>
      </c>
      <c r="E28" s="21" t="str">
        <f>IF(AND($U28&lt;&gt;0,$U28&lt;=MAX(Data_Modify!$X$1:$X$38)),INDEX(Data_Modify!E$1:E$38,MATCH($U28,Data_Modify!$X$1:$X$38,0),1),"")</f>
        <v>B</v>
      </c>
      <c r="F28" s="18" t="str">
        <f>IF(AND($U28&lt;&gt;0,$U28&lt;=MAX(Data_Modify!$X$1:$X$38)),INDEX(Data_Modify!F$1:F$38,MATCH($U28,Data_Modify!$X$1:$X$38,0),1),"")</f>
        <v>PREMIUM MT</v>
      </c>
      <c r="G28" s="19">
        <f>IF(OR($B27&lt;&gt;$B28,$D27&lt;&gt;$D28),SUMIF(Data_Modify!$Y$1:$Y$38,$B28&amp;"_"&amp;$D28&amp;"_"&amp;$O28,Data_Modify!G$1:G$38),0)</f>
        <v>0</v>
      </c>
      <c r="H28" s="19">
        <f>IF(OR($B27&lt;&gt;$B28,$D27&lt;&gt;$D28),SUMIF(Data_Modify!$Y$1:$Y$38,$B28&amp;"_"&amp;$D28&amp;"_"&amp;$O28,Data_Modify!H$1:H$38),0)</f>
        <v>0</v>
      </c>
      <c r="I28" s="19">
        <f>IF(OR($B27&lt;&gt;$B28,$D27&lt;&gt;$D28),SUMIF(Data_Modify!$Y$1:$Y$38,$B28&amp;"_"&amp;$D28&amp;"_"&amp;$O28,Data_Modify!I$1:I$38),0)</f>
        <v>0</v>
      </c>
      <c r="J28" s="19">
        <f>IF(OR($B27&lt;&gt;$B28,$D27&lt;&gt;$D28),SUMIF(Data_Modify!$Y$1:$Y$38,$B28&amp;"_"&amp;$D28&amp;"_"&amp;$O28,Data_Modify!J$1:J$38),0)</f>
        <v>0</v>
      </c>
      <c r="K28" s="19">
        <f>IF(OR($B27&lt;&gt;$B28,$D27&lt;&gt;$D28),SUMIF(Data_Modify!$Y$1:$Y$38,$B28&amp;"_"&amp;$D28&amp;"_"&amp;$O28,Data_Modify!K$1:K$38),0)</f>
        <v>0</v>
      </c>
      <c r="L28" s="19">
        <f>IF(OR($B27&lt;&gt;$B28,$D27&lt;&gt;$D28),SUMIF(Data_Modify!$Y$1:$Y$38,$B28&amp;"_"&amp;$D28&amp;"_"&amp;$O28,Data_Modify!L$1:L$38),0)</f>
        <v>0</v>
      </c>
      <c r="M28" s="19">
        <f>IF(OR($B27&lt;&gt;$B28,$D27&lt;&gt;$D28),SUMIF(Data_Modify!$Y$1:$Y$38,$B28&amp;"_"&amp;$D28&amp;"_"&amp;$O28,Data_Modify!M$1:M$38),0)</f>
        <v>0</v>
      </c>
      <c r="N28" s="19">
        <f>IF(OR($B27&lt;&gt;$B28,$D27&lt;&gt;$D28),SUMIF(Data_Modify!$Y$1:$Y$38,$B28&amp;"_"&amp;$D28&amp;"_"&amp;$O28,Data_Modify!N$1:N$38),0)</f>
        <v>0</v>
      </c>
      <c r="O28" s="18" t="str">
        <f>IF(AND($U28&lt;&gt;0,$U28&lt;=MAX(Data_Modify!$X$1:$X$38)),INDEX(Data_Modify!O$1:O$38,MATCH($U28,Data_Modify!$X$1:$X$38,0),1),"")</f>
        <v>MR.PRASET MAHAMMAD</v>
      </c>
      <c r="P28" s="21" t="str">
        <f>IF(AND($U28&lt;&gt;0,$U28&lt;=MAX(Data_Modify!$X$1:$X$38)),INDEX(Data_Modify!P$1:P$38,MATCH($U28,Data_Modify!$X$1:$X$38,0),1),"")</f>
        <v>B</v>
      </c>
      <c r="Q28" s="19">
        <f>SUMIF(Data_Modify!$Y$1:$Y$38,$B28&amp;"_"&amp;$D28&amp;"_"&amp;$O28,Data_Modify!Q$1:Q$38)</f>
        <v>657366</v>
      </c>
      <c r="R28" s="19">
        <f>SUMIF(Data_Modify!$Y$1:$Y$38,$B28&amp;"_"&amp;$D28&amp;"_"&amp;$O28,Data_Modify!R$1:R$38)</f>
        <v>469260</v>
      </c>
      <c r="S28" s="19">
        <f>SUMIF(Data_Modify!$Y$1:$Y$38,$B28&amp;"_"&amp;$D28&amp;"_"&amp;$O28,Data_Modify!S$1:S$38)</f>
        <v>683231</v>
      </c>
      <c r="U28">
        <f>IF(V28&lt;=MAX(Data_Modify!$V:$V),IF(V28&lt;&gt;V27,INDEX(Data_Modify!$X:$X,MATCH(V28,Data_Modify!$V:$V,0),1),U27+1),0)</f>
        <v>24</v>
      </c>
      <c r="V28" s="16">
        <f>IF(W27&lt;X27,V27,V27+1)</f>
        <v>4</v>
      </c>
      <c r="W28">
        <f>IF(V28&lt;=MAX(Data_Modify!$V:$V),IF(V28&lt;&gt;V27,1,W27+1),0)</f>
        <v>8</v>
      </c>
      <c r="X28">
        <f>SUMIF(Data_Modify!$V:$V,V28,Data_Modify!$W:$W)</f>
        <v>8</v>
      </c>
    </row>
    <row r="29" spans="1:24" x14ac:dyDescent="0.2">
      <c r="A29" s="18" t="str">
        <f>IF(AND($U29&lt;&gt;0,$U29&lt;=MAX(Data_Modify!$X$1:$X$38)),INDEX(Data_Modify!A$1:A$38,MATCH($U29,Data_Modify!$X$1:$X$38,0),1),"")</f>
        <v>Phuket</v>
      </c>
      <c r="B29" s="18" t="str">
        <f>IF(AND($U29&lt;&gt;0,$U29&lt;=MAX(Data_Modify!$X$1:$X$38)),INDEX(Data_Modify!B$1:B$38,MATCH($U29,Data_Modify!$X$1:$X$38,0),1),"")</f>
        <v>Phuket Express</v>
      </c>
      <c r="C29" s="21" t="str">
        <f>IF(AND($U29&lt;&gt;0,$U29&lt;=MAX(Data_Modify!$X$1:$X$38)),INDEX(Data_Modify!C$1:C$38,MATCH($U29,Data_Modify!$X$1:$X$38,0),1),"")</f>
        <v>CE</v>
      </c>
      <c r="D29" s="21" t="str">
        <f>IF(AND($U29&lt;&gt;0,$U29&lt;=MAX(Data_Modify!$X$1:$X$38)),INDEX(Data_Modify!D$1:D$38,MATCH($U29,Data_Modify!$X$1:$X$38,0),1),"")</f>
        <v>AV</v>
      </c>
      <c r="E29" s="21" t="str">
        <f>IF(AND($U29&lt;&gt;0,$U29&lt;=MAX(Data_Modify!$X$1:$X$38)),INDEX(Data_Modify!E$1:E$38,MATCH($U29,Data_Modify!$X$1:$X$38,0),1),"")</f>
        <v>A</v>
      </c>
      <c r="F29" s="18" t="str">
        <f>IF(AND($U29&lt;&gt;0,$U29&lt;=MAX(Data_Modify!$X$1:$X$38)),INDEX(Data_Modify!F$1:F$38,MATCH($U29,Data_Modify!$X$1:$X$38,0),1),"")</f>
        <v>PREMIUM MT</v>
      </c>
      <c r="G29" s="19">
        <f>IF(OR($B28&lt;&gt;$B29,$D28&lt;&gt;$D29),SUMIF(Data_Modify!$Y$1:$Y$38,$B29&amp;"_"&amp;$D29&amp;"_"&amp;$O29,Data_Modify!G$1:G$38),0)</f>
        <v>932047</v>
      </c>
      <c r="H29" s="19">
        <f>IF(OR($B28&lt;&gt;$B29,$D28&lt;&gt;$D29),SUMIF(Data_Modify!$Y$1:$Y$38,$B29&amp;"_"&amp;$D29&amp;"_"&amp;$O29,Data_Modify!H$1:H$38),0)</f>
        <v>1001484</v>
      </c>
      <c r="I29" s="19">
        <f>IF(OR($B28&lt;&gt;$B29,$D28&lt;&gt;$D29),SUMIF(Data_Modify!$Y$1:$Y$38,$B29&amp;"_"&amp;$D29&amp;"_"&amp;$O29,Data_Modify!I$1:I$38),0)</f>
        <v>667103</v>
      </c>
      <c r="J29" s="19">
        <f>IF(OR($B28&lt;&gt;$B29,$D28&lt;&gt;$D29),SUMIF(Data_Modify!$Y$1:$Y$38,$B29&amp;"_"&amp;$D29&amp;"_"&amp;$O29,Data_Modify!J$1:J$38),0)</f>
        <v>45</v>
      </c>
      <c r="K29" s="19">
        <f>IF(OR($B28&lt;&gt;$B29,$D28&lt;&gt;$D29),SUMIF(Data_Modify!$Y$1:$Y$38,$B29&amp;"_"&amp;$D29&amp;"_"&amp;$O29,Data_Modify!K$1:K$38),0)</f>
        <v>51</v>
      </c>
      <c r="L29" s="19">
        <f>IF(OR($B28&lt;&gt;$B29,$D28&lt;&gt;$D29),SUMIF(Data_Modify!$Y$1:$Y$38,$B29&amp;"_"&amp;$D29&amp;"_"&amp;$O29,Data_Modify!L$1:L$38),0)</f>
        <v>39</v>
      </c>
      <c r="M29" s="19">
        <f>IF(OR($B28&lt;&gt;$B29,$D28&lt;&gt;$D29),SUMIF(Data_Modify!$Y$1:$Y$38,$B29&amp;"_"&amp;$D29&amp;"_"&amp;$O29,Data_Modify!M$1:M$38),0)</f>
        <v>0.98</v>
      </c>
      <c r="N29" s="19">
        <f>IF(OR($B28&lt;&gt;$B29,$D28&lt;&gt;$D29),SUMIF(Data_Modify!$Y$1:$Y$38,$B29&amp;"_"&amp;$D29&amp;"_"&amp;$O29,Data_Modify!N$1:N$38),0)</f>
        <v>35</v>
      </c>
      <c r="O29" s="18" t="str">
        <f>IF(AND($U29&lt;&gt;0,$U29&lt;=MAX(Data_Modify!$X$1:$X$38)),INDEX(Data_Modify!O$1:O$38,MATCH($U29,Data_Modify!$X$1:$X$38,0),1),"")</f>
        <v>MR.PIRAPONG SAMAPONG</v>
      </c>
      <c r="P29" s="21" t="str">
        <f>IF(AND($U29&lt;&gt;0,$U29&lt;=MAX(Data_Modify!$X$1:$X$38)),INDEX(Data_Modify!P$1:P$38,MATCH($U29,Data_Modify!$X$1:$X$38,0),1),"")</f>
        <v>A</v>
      </c>
      <c r="Q29" s="19">
        <f>SUMIF(Data_Modify!$Y$1:$Y$38,$B29&amp;"_"&amp;$D29&amp;"_"&amp;$O29,Data_Modify!Q$1:Q$38)</f>
        <v>1350900</v>
      </c>
      <c r="R29" s="19">
        <f>SUMIF(Data_Modify!$Y$1:$Y$38,$B29&amp;"_"&amp;$D29&amp;"_"&amp;$O29,Data_Modify!R$1:R$38)</f>
        <v>2237580</v>
      </c>
      <c r="S29" s="19">
        <f>SUMIF(Data_Modify!$Y$1:$Y$38,$B29&amp;"_"&amp;$D29&amp;"_"&amp;$O29,Data_Modify!S$1:S$38)</f>
        <v>2789260</v>
      </c>
      <c r="U29">
        <f>IF(V29&lt;=MAX(Data_Modify!$V:$V),IF(V29&lt;&gt;V28,INDEX(Data_Modify!$X:$X,MATCH(V29,Data_Modify!$V:$V,0),1),U28+1),0)</f>
        <v>25</v>
      </c>
      <c r="V29" s="16">
        <f>IF(W28&lt;X28,V28,V28+1)</f>
        <v>5</v>
      </c>
      <c r="W29">
        <f>IF(V29&lt;=MAX(Data_Modify!$V:$V),IF(V29&lt;&gt;V28,1,W28+1),0)</f>
        <v>1</v>
      </c>
      <c r="X29">
        <f>SUMIF(Data_Modify!$V:$V,V29,Data_Modify!$W:$W)</f>
        <v>3</v>
      </c>
    </row>
    <row r="30" spans="1:24" x14ac:dyDescent="0.2">
      <c r="A30" s="18" t="str">
        <f>IF(AND($U30&lt;&gt;0,$U30&lt;=MAX(Data_Modify!$X$1:$X$38)),INDEX(Data_Modify!A$1:A$38,MATCH($U30,Data_Modify!$X$1:$X$38,0),1),"")</f>
        <v>Phuket</v>
      </c>
      <c r="B30" s="18" t="str">
        <f>IF(AND($U30&lt;&gt;0,$U30&lt;=MAX(Data_Modify!$X$1:$X$38)),INDEX(Data_Modify!B$1:B$38,MATCH($U30,Data_Modify!$X$1:$X$38,0),1),"")</f>
        <v>Phuket Express</v>
      </c>
      <c r="C30" s="21" t="str">
        <f>IF(AND($U30&lt;&gt;0,$U30&lt;=MAX(Data_Modify!$X$1:$X$38)),INDEX(Data_Modify!C$1:C$38,MATCH($U30,Data_Modify!$X$1:$X$38,0),1),"")</f>
        <v>CE</v>
      </c>
      <c r="D30" s="21" t="str">
        <f>IF(AND($U30&lt;&gt;0,$U30&lt;=MAX(Data_Modify!$X$1:$X$38)),INDEX(Data_Modify!D$1:D$38,MATCH($U30,Data_Modify!$X$1:$X$38,0),1),"")</f>
        <v>HA</v>
      </c>
      <c r="E30" s="21" t="str">
        <f>IF(AND($U30&lt;&gt;0,$U30&lt;=MAX(Data_Modify!$X$1:$X$38)),INDEX(Data_Modify!E$1:E$38,MATCH($U30,Data_Modify!$X$1:$X$38,0),1),"")</f>
        <v>C</v>
      </c>
      <c r="F30" s="18" t="str">
        <f>IF(AND($U30&lt;&gt;0,$U30&lt;=MAX(Data_Modify!$X$1:$X$38)),INDEX(Data_Modify!F$1:F$38,MATCH($U30,Data_Modify!$X$1:$X$38,0),1),"")</f>
        <v>PREMIUM MT</v>
      </c>
      <c r="G30" s="19">
        <f>IF(OR($B29&lt;&gt;$B30,$D29&lt;&gt;$D30),SUMIF(Data_Modify!$Y$1:$Y$38,$B30&amp;"_"&amp;$D30&amp;"_"&amp;$O30,Data_Modify!G$1:G$38),0)</f>
        <v>288119</v>
      </c>
      <c r="H30" s="19">
        <f>IF(OR($B29&lt;&gt;$B30,$D29&lt;&gt;$D30),SUMIF(Data_Modify!$Y$1:$Y$38,$B30&amp;"_"&amp;$D30&amp;"_"&amp;$O30,Data_Modify!H$1:H$38),0)</f>
        <v>507388</v>
      </c>
      <c r="I30" s="19">
        <f>IF(OR($B29&lt;&gt;$B30,$D29&lt;&gt;$D30),SUMIF(Data_Modify!$Y$1:$Y$38,$B30&amp;"_"&amp;$D30&amp;"_"&amp;$O30,Data_Modify!I$1:I$38),0)</f>
        <v>425051</v>
      </c>
      <c r="J30" s="19">
        <f>IF(OR($B29&lt;&gt;$B30,$D29&lt;&gt;$D30),SUMIF(Data_Modify!$Y$1:$Y$38,$B30&amp;"_"&amp;$D30&amp;"_"&amp;$O30,Data_Modify!J$1:J$38),0)</f>
        <v>26</v>
      </c>
      <c r="K30" s="19">
        <f>IF(OR($B29&lt;&gt;$B30,$D29&lt;&gt;$D30),SUMIF(Data_Modify!$Y$1:$Y$38,$B30&amp;"_"&amp;$D30&amp;"_"&amp;$O30,Data_Modify!K$1:K$38),0)</f>
        <v>38</v>
      </c>
      <c r="L30" s="19">
        <f>IF(OR($B29&lt;&gt;$B30,$D29&lt;&gt;$D30),SUMIF(Data_Modify!$Y$1:$Y$38,$B30&amp;"_"&amp;$D30&amp;"_"&amp;$O30,Data_Modify!L$1:L$38),0)</f>
        <v>39</v>
      </c>
      <c r="M30" s="19">
        <f>IF(OR($B29&lt;&gt;$B30,$D29&lt;&gt;$D30),SUMIF(Data_Modify!$Y$1:$Y$38,$B30&amp;"_"&amp;$D30&amp;"_"&amp;$O30,Data_Modify!M$1:M$38),0)</f>
        <v>0.378</v>
      </c>
      <c r="N30" s="19">
        <f>IF(OR($B29&lt;&gt;$B30,$D29&lt;&gt;$D30),SUMIF(Data_Modify!$Y$1:$Y$38,$B30&amp;"_"&amp;$D30&amp;"_"&amp;$O30,Data_Modify!N$1:N$38),0)</f>
        <v>42</v>
      </c>
      <c r="O30" s="18" t="str">
        <f>IF(AND($U30&lt;&gt;0,$U30&lt;=MAX(Data_Modify!$X$1:$X$38)),INDEX(Data_Modify!O$1:O$38,MATCH($U30,Data_Modify!$X$1:$X$38,0),1),"")</f>
        <v>MR.PIRAPONG SAMAPONG</v>
      </c>
      <c r="P30" s="21" t="str">
        <f>IF(AND($U30&lt;&gt;0,$U30&lt;=MAX(Data_Modify!$X$1:$X$38)),INDEX(Data_Modify!P$1:P$38,MATCH($U30,Data_Modify!$X$1:$X$38,0),1),"")</f>
        <v>A</v>
      </c>
      <c r="Q30" s="19">
        <f>SUMIF(Data_Modify!$Y$1:$Y$38,$B30&amp;"_"&amp;$D30&amp;"_"&amp;$O30,Data_Modify!Q$1:Q$38)</f>
        <v>675450</v>
      </c>
      <c r="R30" s="19">
        <f>SUMIF(Data_Modify!$Y$1:$Y$38,$B30&amp;"_"&amp;$D30&amp;"_"&amp;$O30,Data_Modify!R$1:R$38)</f>
        <v>1118790</v>
      </c>
      <c r="S30" s="19">
        <f>SUMIF(Data_Modify!$Y$1:$Y$38,$B30&amp;"_"&amp;$D30&amp;"_"&amp;$O30,Data_Modify!S$1:S$38)</f>
        <v>1394630</v>
      </c>
      <c r="U30">
        <f>IF(V30&lt;=MAX(Data_Modify!$V:$V),IF(V30&lt;&gt;V29,INDEX(Data_Modify!$X:$X,MATCH(V30,Data_Modify!$V:$V,0),1),U29+1),0)</f>
        <v>26</v>
      </c>
      <c r="V30" s="16">
        <f>IF(W29&lt;X29,V29,V29+1)</f>
        <v>5</v>
      </c>
      <c r="W30">
        <f>IF(V30&lt;=MAX(Data_Modify!$V:$V),IF(V30&lt;&gt;V29,1,W29+1),0)</f>
        <v>2</v>
      </c>
      <c r="X30">
        <f>SUMIF(Data_Modify!$V:$V,V30,Data_Modify!$W:$W)</f>
        <v>3</v>
      </c>
    </row>
    <row r="31" spans="1:24" x14ac:dyDescent="0.2">
      <c r="A31" s="18" t="str">
        <f>IF(AND($U31&lt;&gt;0,$U31&lt;=MAX(Data_Modify!$X$1:$X$38)),INDEX(Data_Modify!A$1:A$38,MATCH($U31,Data_Modify!$X$1:$X$38,0),1),"")</f>
        <v/>
      </c>
      <c r="B31" s="18" t="str">
        <f>IF(AND($U31&lt;&gt;0,$U31&lt;=MAX(Data_Modify!$X$1:$X$38)),INDEX(Data_Modify!B$1:B$38,MATCH($U31,Data_Modify!$X$1:$X$38,0),1),"")</f>
        <v/>
      </c>
      <c r="C31" s="21" t="str">
        <f>IF(AND($U31&lt;&gt;0,$U31&lt;=MAX(Data_Modify!$X$1:$X$38)),INDEX(Data_Modify!C$1:C$38,MATCH($U31,Data_Modify!$X$1:$X$38,0),1),"")</f>
        <v/>
      </c>
      <c r="D31" s="21" t="str">
        <f>IF(AND($U31&lt;&gt;0,$U31&lt;=MAX(Data_Modify!$X$1:$X$38)),INDEX(Data_Modify!D$1:D$38,MATCH($U31,Data_Modify!$X$1:$X$38,0),1),"")</f>
        <v/>
      </c>
      <c r="E31" s="21" t="str">
        <f>IF(AND($U31&lt;&gt;0,$U31&lt;=MAX(Data_Modify!$X$1:$X$38)),INDEX(Data_Modify!E$1:E$38,MATCH($U31,Data_Modify!$X$1:$X$38,0),1),"")</f>
        <v/>
      </c>
      <c r="F31" s="18" t="str">
        <f>IF(AND($U31&lt;&gt;0,$U31&lt;=MAX(Data_Modify!$X$1:$X$38)),INDEX(Data_Modify!F$1:F$38,MATCH($U31,Data_Modify!$X$1:$X$38,0),1),"")</f>
        <v/>
      </c>
      <c r="G31" s="19">
        <f>IF(OR($B30&lt;&gt;$B31,$D30&lt;&gt;$D31),SUMIF(Data_Modify!$Y$1:$Y$38,$B31&amp;"_"&amp;$D31&amp;"_"&amp;$O31,Data_Modify!G$1:G$38),0)</f>
        <v>0</v>
      </c>
      <c r="H31" s="19">
        <f>IF(OR($B30&lt;&gt;$B31,$D30&lt;&gt;$D31),SUMIF(Data_Modify!$Y$1:$Y$38,$B31&amp;"_"&amp;$D31&amp;"_"&amp;$O31,Data_Modify!H$1:H$38),0)</f>
        <v>0</v>
      </c>
      <c r="I31" s="19">
        <f>IF(OR($B30&lt;&gt;$B31,$D30&lt;&gt;$D31),SUMIF(Data_Modify!$Y$1:$Y$38,$B31&amp;"_"&amp;$D31&amp;"_"&amp;$O31,Data_Modify!I$1:I$38),0)</f>
        <v>0</v>
      </c>
      <c r="J31" s="19">
        <f>IF(OR($B30&lt;&gt;$B31,$D30&lt;&gt;$D31),SUMIF(Data_Modify!$Y$1:$Y$38,$B31&amp;"_"&amp;$D31&amp;"_"&amp;$O31,Data_Modify!J$1:J$38),0)</f>
        <v>0</v>
      </c>
      <c r="K31" s="19">
        <f>IF(OR($B30&lt;&gt;$B31,$D30&lt;&gt;$D31),SUMIF(Data_Modify!$Y$1:$Y$38,$B31&amp;"_"&amp;$D31&amp;"_"&amp;$O31,Data_Modify!K$1:K$38),0)</f>
        <v>0</v>
      </c>
      <c r="L31" s="19">
        <f>IF(OR($B30&lt;&gt;$B31,$D30&lt;&gt;$D31),SUMIF(Data_Modify!$Y$1:$Y$38,$B31&amp;"_"&amp;$D31&amp;"_"&amp;$O31,Data_Modify!L$1:L$38),0)</f>
        <v>0</v>
      </c>
      <c r="M31" s="19">
        <f>IF(OR($B30&lt;&gt;$B31,$D30&lt;&gt;$D31),SUMIF(Data_Modify!$Y$1:$Y$38,$B31&amp;"_"&amp;$D31&amp;"_"&amp;$O31,Data_Modify!M$1:M$38),0)</f>
        <v>0</v>
      </c>
      <c r="N31" s="19">
        <f>IF(OR($B30&lt;&gt;$B31,$D30&lt;&gt;$D31),SUMIF(Data_Modify!$Y$1:$Y$38,$B31&amp;"_"&amp;$D31&amp;"_"&amp;$O31,Data_Modify!N$1:N$38),0)</f>
        <v>0</v>
      </c>
      <c r="O31" s="18" t="str">
        <f>IF(AND($U31&lt;&gt;0,$U31&lt;=MAX(Data_Modify!$X$1:$X$38)),INDEX(Data_Modify!O$1:O$38,MATCH($U31,Data_Modify!$X$1:$X$38,0),1),"")</f>
        <v/>
      </c>
      <c r="P31" s="21" t="str">
        <f>IF(AND($U31&lt;&gt;0,$U31&lt;=MAX(Data_Modify!$X$1:$X$38)),INDEX(Data_Modify!P$1:P$38,MATCH($U31,Data_Modify!$X$1:$X$38,0),1),"")</f>
        <v/>
      </c>
      <c r="Q31" s="19">
        <f>SUMIF(Data_Modify!$Y$1:$Y$38,$B31&amp;"_"&amp;$D31&amp;"_"&amp;$O31,Data_Modify!Q$1:Q$38)</f>
        <v>0</v>
      </c>
      <c r="R31" s="19">
        <f>SUMIF(Data_Modify!$Y$1:$Y$38,$B31&amp;"_"&amp;$D31&amp;"_"&amp;$O31,Data_Modify!R$1:R$38)</f>
        <v>0</v>
      </c>
      <c r="S31" s="19">
        <f>SUMIF(Data_Modify!$Y$1:$Y$38,$B31&amp;"_"&amp;$D31&amp;"_"&amp;$O31,Data_Modify!S$1:S$38)</f>
        <v>0</v>
      </c>
      <c r="U31">
        <f>IF(V31&lt;=MAX(Data_Modify!$V:$V),IF(V31&lt;&gt;V30,INDEX(Data_Modify!$X:$X,MATCH(V31,Data_Modify!$V:$V,0),1),U30+1),0)</f>
        <v>27</v>
      </c>
      <c r="V31" s="16">
        <f>IF(W30&lt;X30,V30,V30+1)</f>
        <v>5</v>
      </c>
      <c r="W31">
        <f>IF(V31&lt;=MAX(Data_Modify!$V:$V),IF(V31&lt;&gt;V30,1,W30+1),0)</f>
        <v>3</v>
      </c>
      <c r="X31">
        <f>SUMIF(Data_Modify!$V:$V,V31,Data_Modify!$W:$W)</f>
        <v>3</v>
      </c>
    </row>
    <row r="32" spans="1:24" x14ac:dyDescent="0.2">
      <c r="A32" s="18" t="str">
        <f>IF(AND($U32&lt;&gt;0,$U32&lt;=MAX(Data_Modify!$X$1:$X$38)),INDEX(Data_Modify!A$1:A$38,MATCH($U32,Data_Modify!$X$1:$X$38,0),1),"")</f>
        <v/>
      </c>
      <c r="B32" s="18" t="str">
        <f>IF(AND($U32&lt;&gt;0,$U32&lt;=MAX(Data_Modify!$X$1:$X$38)),INDEX(Data_Modify!B$1:B$38,MATCH($U32,Data_Modify!$X$1:$X$38,0),1),"")</f>
        <v/>
      </c>
      <c r="C32" s="21" t="str">
        <f>IF(AND($U32&lt;&gt;0,$U32&lt;=MAX(Data_Modify!$X$1:$X$38)),INDEX(Data_Modify!C$1:C$38,MATCH($U32,Data_Modify!$X$1:$X$38,0),1),"")</f>
        <v/>
      </c>
      <c r="D32" s="21" t="str">
        <f>IF(AND($U32&lt;&gt;0,$U32&lt;=MAX(Data_Modify!$X$1:$X$38)),INDEX(Data_Modify!D$1:D$38,MATCH($U32,Data_Modify!$X$1:$X$38,0),1),"")</f>
        <v/>
      </c>
      <c r="E32" s="21" t="str">
        <f>IF(AND($U32&lt;&gt;0,$U32&lt;=MAX(Data_Modify!$X$1:$X$38)),INDEX(Data_Modify!E$1:E$38,MATCH($U32,Data_Modify!$X$1:$X$38,0),1),"")</f>
        <v/>
      </c>
      <c r="F32" s="18" t="str">
        <f>IF(AND($U32&lt;&gt;0,$U32&lt;=MAX(Data_Modify!$X$1:$X$38)),INDEX(Data_Modify!F$1:F$38,MATCH($U32,Data_Modify!$X$1:$X$38,0),1),"")</f>
        <v/>
      </c>
      <c r="G32" s="19">
        <f>IF(OR($B31&lt;&gt;$B32,$D31&lt;&gt;$D32),SUMIF(Data_Modify!$Y$1:$Y$38,$B32&amp;"_"&amp;$D32&amp;"_"&amp;$O32,Data_Modify!G$1:G$38),0)</f>
        <v>0</v>
      </c>
      <c r="H32" s="19">
        <f>IF(OR($B31&lt;&gt;$B32,$D31&lt;&gt;$D32),SUMIF(Data_Modify!$Y$1:$Y$38,$B32&amp;"_"&amp;$D32&amp;"_"&amp;$O32,Data_Modify!H$1:H$38),0)</f>
        <v>0</v>
      </c>
      <c r="I32" s="19">
        <f>IF(OR($B31&lt;&gt;$B32,$D31&lt;&gt;$D32),SUMIF(Data_Modify!$Y$1:$Y$38,$B32&amp;"_"&amp;$D32&amp;"_"&amp;$O32,Data_Modify!I$1:I$38),0)</f>
        <v>0</v>
      </c>
      <c r="J32" s="19">
        <f>IF(OR($B31&lt;&gt;$B32,$D31&lt;&gt;$D32),SUMIF(Data_Modify!$Y$1:$Y$38,$B32&amp;"_"&amp;$D32&amp;"_"&amp;$O32,Data_Modify!J$1:J$38),0)</f>
        <v>0</v>
      </c>
      <c r="K32" s="19">
        <f>IF(OR($B31&lt;&gt;$B32,$D31&lt;&gt;$D32),SUMIF(Data_Modify!$Y$1:$Y$38,$B32&amp;"_"&amp;$D32&amp;"_"&amp;$O32,Data_Modify!K$1:K$38),0)</f>
        <v>0</v>
      </c>
      <c r="L32" s="19">
        <f>IF(OR($B31&lt;&gt;$B32,$D31&lt;&gt;$D32),SUMIF(Data_Modify!$Y$1:$Y$38,$B32&amp;"_"&amp;$D32&amp;"_"&amp;$O32,Data_Modify!L$1:L$38),0)</f>
        <v>0</v>
      </c>
      <c r="M32" s="19">
        <f>IF(OR($B31&lt;&gt;$B32,$D31&lt;&gt;$D32),SUMIF(Data_Modify!$Y$1:$Y$38,$B32&amp;"_"&amp;$D32&amp;"_"&amp;$O32,Data_Modify!M$1:M$38),0)</f>
        <v>0</v>
      </c>
      <c r="N32" s="19">
        <f>IF(OR($B31&lt;&gt;$B32,$D31&lt;&gt;$D32),SUMIF(Data_Modify!$Y$1:$Y$38,$B32&amp;"_"&amp;$D32&amp;"_"&amp;$O32,Data_Modify!N$1:N$38),0)</f>
        <v>0</v>
      </c>
      <c r="O32" s="18" t="str">
        <f>IF(AND($U32&lt;&gt;0,$U32&lt;=MAX(Data_Modify!$X$1:$X$38)),INDEX(Data_Modify!O$1:O$38,MATCH($U32,Data_Modify!$X$1:$X$38,0),1),"")</f>
        <v/>
      </c>
      <c r="P32" s="21" t="str">
        <f>IF(AND($U32&lt;&gt;0,$U32&lt;=MAX(Data_Modify!$X$1:$X$38)),INDEX(Data_Modify!P$1:P$38,MATCH($U32,Data_Modify!$X$1:$X$38,0),1),"")</f>
        <v/>
      </c>
      <c r="Q32" s="19">
        <f>SUMIF(Data_Modify!$Y$1:$Y$38,$B32&amp;"_"&amp;$D32&amp;"_"&amp;$O32,Data_Modify!Q$1:Q$38)</f>
        <v>0</v>
      </c>
      <c r="R32" s="19">
        <f>SUMIF(Data_Modify!$Y$1:$Y$38,$B32&amp;"_"&amp;$D32&amp;"_"&amp;$O32,Data_Modify!R$1:R$38)</f>
        <v>0</v>
      </c>
      <c r="S32" s="19">
        <f>SUMIF(Data_Modify!$Y$1:$Y$38,$B32&amp;"_"&amp;$D32&amp;"_"&amp;$O32,Data_Modify!S$1:S$38)</f>
        <v>0</v>
      </c>
      <c r="U32">
        <f>IF(V32&lt;=MAX(Data_Modify!$V:$V),IF(V32&lt;&gt;V31,INDEX(Data_Modify!$X:$X,MATCH(V32,Data_Modify!$V:$V,0),1),U31+1),0)</f>
        <v>0</v>
      </c>
      <c r="V32" s="16">
        <f>IF(W31&lt;X31,V31,V31+1)</f>
        <v>6</v>
      </c>
      <c r="W32">
        <f>IF(V32&lt;=MAX(Data_Modify!$V:$V),IF(V32&lt;&gt;V31,1,W31+1),0)</f>
        <v>0</v>
      </c>
      <c r="X32">
        <f>SUMIF(Data_Modify!$V:$V,V32,Data_Modify!$W:$W)</f>
        <v>0</v>
      </c>
    </row>
    <row r="33" spans="1:24" x14ac:dyDescent="0.2">
      <c r="A33" s="18" t="str">
        <f>IF(AND($U33&lt;&gt;0,$U33&lt;=MAX(Data_Modify!$X$1:$X$38)),INDEX(Data_Modify!A$1:A$38,MATCH($U33,Data_Modify!$X$1:$X$38,0),1),"")</f>
        <v/>
      </c>
      <c r="B33" s="18" t="str">
        <f>IF(AND($U33&lt;&gt;0,$U33&lt;=MAX(Data_Modify!$X$1:$X$38)),INDEX(Data_Modify!B$1:B$38,MATCH($U33,Data_Modify!$X$1:$X$38,0),1),"")</f>
        <v/>
      </c>
      <c r="C33" s="21" t="str">
        <f>IF(AND($U33&lt;&gt;0,$U33&lt;=MAX(Data_Modify!$X$1:$X$38)),INDEX(Data_Modify!C$1:C$38,MATCH($U33,Data_Modify!$X$1:$X$38,0),1),"")</f>
        <v/>
      </c>
      <c r="D33" s="21" t="str">
        <f>IF(AND($U33&lt;&gt;0,$U33&lt;=MAX(Data_Modify!$X$1:$X$38)),INDEX(Data_Modify!D$1:D$38,MATCH($U33,Data_Modify!$X$1:$X$38,0),1),"")</f>
        <v/>
      </c>
      <c r="E33" s="21" t="str">
        <f>IF(AND($U33&lt;&gt;0,$U33&lt;=MAX(Data_Modify!$X$1:$X$38)),INDEX(Data_Modify!E$1:E$38,MATCH($U33,Data_Modify!$X$1:$X$38,0),1),"")</f>
        <v/>
      </c>
      <c r="F33" s="18" t="str">
        <f>IF(AND($U33&lt;&gt;0,$U33&lt;=MAX(Data_Modify!$X$1:$X$38)),INDEX(Data_Modify!F$1:F$38,MATCH($U33,Data_Modify!$X$1:$X$38,0),1),"")</f>
        <v/>
      </c>
      <c r="G33" s="19">
        <f>IF(OR($B32&lt;&gt;$B33,$D32&lt;&gt;$D33),SUMIF(Data_Modify!$Y$1:$Y$38,$B33&amp;"_"&amp;$D33&amp;"_"&amp;$O33,Data_Modify!G$1:G$38),0)</f>
        <v>0</v>
      </c>
      <c r="H33" s="19">
        <f>IF(OR($B32&lt;&gt;$B33,$D32&lt;&gt;$D33),SUMIF(Data_Modify!$Y$1:$Y$38,$B33&amp;"_"&amp;$D33&amp;"_"&amp;$O33,Data_Modify!H$1:H$38),0)</f>
        <v>0</v>
      </c>
      <c r="I33" s="19">
        <f>IF(OR($B32&lt;&gt;$B33,$D32&lt;&gt;$D33),SUMIF(Data_Modify!$Y$1:$Y$38,$B33&amp;"_"&amp;$D33&amp;"_"&amp;$O33,Data_Modify!I$1:I$38),0)</f>
        <v>0</v>
      </c>
      <c r="J33" s="19">
        <f>IF(OR($B32&lt;&gt;$B33,$D32&lt;&gt;$D33),SUMIF(Data_Modify!$Y$1:$Y$38,$B33&amp;"_"&amp;$D33&amp;"_"&amp;$O33,Data_Modify!J$1:J$38),0)</f>
        <v>0</v>
      </c>
      <c r="K33" s="19">
        <f>IF(OR($B32&lt;&gt;$B33,$D32&lt;&gt;$D33),SUMIF(Data_Modify!$Y$1:$Y$38,$B33&amp;"_"&amp;$D33&amp;"_"&amp;$O33,Data_Modify!K$1:K$38),0)</f>
        <v>0</v>
      </c>
      <c r="L33" s="19">
        <f>IF(OR($B32&lt;&gt;$B33,$D32&lt;&gt;$D33),SUMIF(Data_Modify!$Y$1:$Y$38,$B33&amp;"_"&amp;$D33&amp;"_"&amp;$O33,Data_Modify!L$1:L$38),0)</f>
        <v>0</v>
      </c>
      <c r="M33" s="19">
        <f>IF(OR($B32&lt;&gt;$B33,$D32&lt;&gt;$D33),SUMIF(Data_Modify!$Y$1:$Y$38,$B33&amp;"_"&amp;$D33&amp;"_"&amp;$O33,Data_Modify!M$1:M$38),0)</f>
        <v>0</v>
      </c>
      <c r="N33" s="19">
        <f>IF(OR($B32&lt;&gt;$B33,$D32&lt;&gt;$D33),SUMIF(Data_Modify!$Y$1:$Y$38,$B33&amp;"_"&amp;$D33&amp;"_"&amp;$O33,Data_Modify!N$1:N$38),0)</f>
        <v>0</v>
      </c>
      <c r="O33" s="18" t="str">
        <f>IF(AND($U33&lt;&gt;0,$U33&lt;=MAX(Data_Modify!$X$1:$X$38)),INDEX(Data_Modify!O$1:O$38,MATCH($U33,Data_Modify!$X$1:$X$38,0),1),"")</f>
        <v/>
      </c>
      <c r="P33" s="21" t="str">
        <f>IF(AND($U33&lt;&gt;0,$U33&lt;=MAX(Data_Modify!$X$1:$X$38)),INDEX(Data_Modify!P$1:P$38,MATCH($U33,Data_Modify!$X$1:$X$38,0),1),"")</f>
        <v/>
      </c>
      <c r="Q33" s="19">
        <f>SUMIF(Data_Modify!$Y$1:$Y$38,$B33&amp;"_"&amp;$D33&amp;"_"&amp;$O33,Data_Modify!Q$1:Q$38)</f>
        <v>0</v>
      </c>
      <c r="R33" s="19">
        <f>SUMIF(Data_Modify!$Y$1:$Y$38,$B33&amp;"_"&amp;$D33&amp;"_"&amp;$O33,Data_Modify!R$1:R$38)</f>
        <v>0</v>
      </c>
      <c r="S33" s="19">
        <f>SUMIF(Data_Modify!$Y$1:$Y$38,$B33&amp;"_"&amp;$D33&amp;"_"&amp;$O33,Data_Modify!S$1:S$38)</f>
        <v>0</v>
      </c>
      <c r="U33">
        <f>IF(V33&lt;=MAX(Data_Modify!$V:$V),IF(V33&lt;&gt;V32,INDEX(Data_Modify!$X:$X,MATCH(V33,Data_Modify!$V:$V,0),1),U32+1),0)</f>
        <v>0</v>
      </c>
      <c r="V33" s="16">
        <f>IF(W32&lt;X32,V32,V32+1)</f>
        <v>7</v>
      </c>
      <c r="W33">
        <f>IF(V33&lt;=MAX(Data_Modify!$V:$V),IF(V33&lt;&gt;V32,1,W32+1),0)</f>
        <v>0</v>
      </c>
      <c r="X33">
        <f>SUMIF(Data_Modify!$V:$V,V33,Data_Modify!$W:$W)</f>
        <v>0</v>
      </c>
    </row>
    <row r="34" spans="1:24" x14ac:dyDescent="0.2">
      <c r="A34" s="18" t="str">
        <f>IF(AND($U34&lt;&gt;0,$U34&lt;=MAX(Data_Modify!$X$1:$X$38)),INDEX(Data_Modify!A$1:A$38,MATCH($U34,Data_Modify!$X$1:$X$38,0),1),"")</f>
        <v/>
      </c>
      <c r="B34" s="18" t="str">
        <f>IF(AND($U34&lt;&gt;0,$U34&lt;=MAX(Data_Modify!$X$1:$X$38)),INDEX(Data_Modify!B$1:B$38,MATCH($U34,Data_Modify!$X$1:$X$38,0),1),"")</f>
        <v/>
      </c>
      <c r="C34" s="21" t="str">
        <f>IF(AND($U34&lt;&gt;0,$U34&lt;=MAX(Data_Modify!$X$1:$X$38)),INDEX(Data_Modify!C$1:C$38,MATCH($U34,Data_Modify!$X$1:$X$38,0),1),"")</f>
        <v/>
      </c>
      <c r="D34" s="21" t="str">
        <f>IF(AND($U34&lt;&gt;0,$U34&lt;=MAX(Data_Modify!$X$1:$X$38)),INDEX(Data_Modify!D$1:D$38,MATCH($U34,Data_Modify!$X$1:$X$38,0),1),"")</f>
        <v/>
      </c>
      <c r="E34" s="21" t="str">
        <f>IF(AND($U34&lt;&gt;0,$U34&lt;=MAX(Data_Modify!$X$1:$X$38)),INDEX(Data_Modify!E$1:E$38,MATCH($U34,Data_Modify!$X$1:$X$38,0),1),"")</f>
        <v/>
      </c>
      <c r="F34" s="18" t="str">
        <f>IF(AND($U34&lt;&gt;0,$U34&lt;=MAX(Data_Modify!$X$1:$X$38)),INDEX(Data_Modify!F$1:F$38,MATCH($U34,Data_Modify!$X$1:$X$38,0),1),"")</f>
        <v/>
      </c>
      <c r="G34" s="19">
        <f>IF(OR($B33&lt;&gt;$B34,$D33&lt;&gt;$D34),SUMIF(Data_Modify!$Y$1:$Y$38,$B34&amp;"_"&amp;$D34&amp;"_"&amp;$O34,Data_Modify!G$1:G$38),0)</f>
        <v>0</v>
      </c>
      <c r="H34" s="19">
        <f>IF(OR($B33&lt;&gt;$B34,$D33&lt;&gt;$D34),SUMIF(Data_Modify!$Y$1:$Y$38,$B34&amp;"_"&amp;$D34&amp;"_"&amp;$O34,Data_Modify!H$1:H$38),0)</f>
        <v>0</v>
      </c>
      <c r="I34" s="19">
        <f>IF(OR($B33&lt;&gt;$B34,$D33&lt;&gt;$D34),SUMIF(Data_Modify!$Y$1:$Y$38,$B34&amp;"_"&amp;$D34&amp;"_"&amp;$O34,Data_Modify!I$1:I$38),0)</f>
        <v>0</v>
      </c>
      <c r="J34" s="19">
        <f>IF(OR($B33&lt;&gt;$B34,$D33&lt;&gt;$D34),SUMIF(Data_Modify!$Y$1:$Y$38,$B34&amp;"_"&amp;$D34&amp;"_"&amp;$O34,Data_Modify!J$1:J$38),0)</f>
        <v>0</v>
      </c>
      <c r="K34" s="19">
        <f>IF(OR($B33&lt;&gt;$B34,$D33&lt;&gt;$D34),SUMIF(Data_Modify!$Y$1:$Y$38,$B34&amp;"_"&amp;$D34&amp;"_"&amp;$O34,Data_Modify!K$1:K$38),0)</f>
        <v>0</v>
      </c>
      <c r="L34" s="19">
        <f>IF(OR($B33&lt;&gt;$B34,$D33&lt;&gt;$D34),SUMIF(Data_Modify!$Y$1:$Y$38,$B34&amp;"_"&amp;$D34&amp;"_"&amp;$O34,Data_Modify!L$1:L$38),0)</f>
        <v>0</v>
      </c>
      <c r="M34" s="19">
        <f>IF(OR($B33&lt;&gt;$B34,$D33&lt;&gt;$D34),SUMIF(Data_Modify!$Y$1:$Y$38,$B34&amp;"_"&amp;$D34&amp;"_"&amp;$O34,Data_Modify!M$1:M$38),0)</f>
        <v>0</v>
      </c>
      <c r="N34" s="19">
        <f>IF(OR($B33&lt;&gt;$B34,$D33&lt;&gt;$D34),SUMIF(Data_Modify!$Y$1:$Y$38,$B34&amp;"_"&amp;$D34&amp;"_"&amp;$O34,Data_Modify!N$1:N$38),0)</f>
        <v>0</v>
      </c>
      <c r="O34" s="18" t="str">
        <f>IF(AND($U34&lt;&gt;0,$U34&lt;=MAX(Data_Modify!$X$1:$X$38)),INDEX(Data_Modify!O$1:O$38,MATCH($U34,Data_Modify!$X$1:$X$38,0),1),"")</f>
        <v/>
      </c>
      <c r="P34" s="21" t="str">
        <f>IF(AND($U34&lt;&gt;0,$U34&lt;=MAX(Data_Modify!$X$1:$X$38)),INDEX(Data_Modify!P$1:P$38,MATCH($U34,Data_Modify!$X$1:$X$38,0),1),"")</f>
        <v/>
      </c>
      <c r="Q34" s="19">
        <f>SUMIF(Data_Modify!$Y$1:$Y$38,$B34&amp;"_"&amp;$D34&amp;"_"&amp;$O34,Data_Modify!Q$1:Q$38)</f>
        <v>0</v>
      </c>
      <c r="R34" s="19">
        <f>SUMIF(Data_Modify!$Y$1:$Y$38,$B34&amp;"_"&amp;$D34&amp;"_"&amp;$O34,Data_Modify!R$1:R$38)</f>
        <v>0</v>
      </c>
      <c r="S34" s="19">
        <f>SUMIF(Data_Modify!$Y$1:$Y$38,$B34&amp;"_"&amp;$D34&amp;"_"&amp;$O34,Data_Modify!S$1:S$38)</f>
        <v>0</v>
      </c>
      <c r="U34">
        <f>IF(V34&lt;=MAX(Data_Modify!$V:$V),IF(V34&lt;&gt;V33,INDEX(Data_Modify!$X:$X,MATCH(V34,Data_Modify!$V:$V,0),1),U33+1),0)</f>
        <v>0</v>
      </c>
      <c r="V34" s="16">
        <f>IF(W33&lt;X33,V33,V33+1)</f>
        <v>8</v>
      </c>
      <c r="W34">
        <f>IF(V34&lt;=MAX(Data_Modify!$V:$V),IF(V34&lt;&gt;V33,1,W33+1),0)</f>
        <v>0</v>
      </c>
      <c r="X34">
        <f>SUMIF(Data_Modify!$V:$V,V34,Data_Modify!$W:$W)</f>
        <v>0</v>
      </c>
    </row>
    <row r="35" spans="1:24" x14ac:dyDescent="0.2">
      <c r="A35" s="18" t="str">
        <f>IF(AND($U35&lt;&gt;0,$U35&lt;=MAX(Data_Modify!$X$1:$X$38)),INDEX(Data_Modify!A$1:A$38,MATCH($U35,Data_Modify!$X$1:$X$38,0),1),"")</f>
        <v/>
      </c>
      <c r="B35" s="18" t="str">
        <f>IF(AND($U35&lt;&gt;0,$U35&lt;=MAX(Data_Modify!$X$1:$X$38)),INDEX(Data_Modify!B$1:B$38,MATCH($U35,Data_Modify!$X$1:$X$38,0),1),"")</f>
        <v/>
      </c>
      <c r="C35" s="21" t="str">
        <f>IF(AND($U35&lt;&gt;0,$U35&lt;=MAX(Data_Modify!$X$1:$X$38)),INDEX(Data_Modify!C$1:C$38,MATCH($U35,Data_Modify!$X$1:$X$38,0),1),"")</f>
        <v/>
      </c>
      <c r="D35" s="21" t="str">
        <f>IF(AND($U35&lt;&gt;0,$U35&lt;=MAX(Data_Modify!$X$1:$X$38)),INDEX(Data_Modify!D$1:D$38,MATCH($U35,Data_Modify!$X$1:$X$38,0),1),"")</f>
        <v/>
      </c>
      <c r="E35" s="21" t="str">
        <f>IF(AND($U35&lt;&gt;0,$U35&lt;=MAX(Data_Modify!$X$1:$X$38)),INDEX(Data_Modify!E$1:E$38,MATCH($U35,Data_Modify!$X$1:$X$38,0),1),"")</f>
        <v/>
      </c>
      <c r="F35" s="18" t="str">
        <f>IF(AND($U35&lt;&gt;0,$U35&lt;=MAX(Data_Modify!$X$1:$X$38)),INDEX(Data_Modify!F$1:F$38,MATCH($U35,Data_Modify!$X$1:$X$38,0),1),"")</f>
        <v/>
      </c>
      <c r="G35" s="19">
        <f>IF(OR($B34&lt;&gt;$B35,$D34&lt;&gt;$D35),SUMIF(Data_Modify!$Y$1:$Y$38,$B35&amp;"_"&amp;$D35&amp;"_"&amp;$O35,Data_Modify!G$1:G$38),0)</f>
        <v>0</v>
      </c>
      <c r="H35" s="19">
        <f>IF(OR($B34&lt;&gt;$B35,$D34&lt;&gt;$D35),SUMIF(Data_Modify!$Y$1:$Y$38,$B35&amp;"_"&amp;$D35&amp;"_"&amp;$O35,Data_Modify!H$1:H$38),0)</f>
        <v>0</v>
      </c>
      <c r="I35" s="19">
        <f>IF(OR($B34&lt;&gt;$B35,$D34&lt;&gt;$D35),SUMIF(Data_Modify!$Y$1:$Y$38,$B35&amp;"_"&amp;$D35&amp;"_"&amp;$O35,Data_Modify!I$1:I$38),0)</f>
        <v>0</v>
      </c>
      <c r="J35" s="19">
        <f>IF(OR($B34&lt;&gt;$B35,$D34&lt;&gt;$D35),SUMIF(Data_Modify!$Y$1:$Y$38,$B35&amp;"_"&amp;$D35&amp;"_"&amp;$O35,Data_Modify!J$1:J$38),0)</f>
        <v>0</v>
      </c>
      <c r="K35" s="19">
        <f>IF(OR($B34&lt;&gt;$B35,$D34&lt;&gt;$D35),SUMIF(Data_Modify!$Y$1:$Y$38,$B35&amp;"_"&amp;$D35&amp;"_"&amp;$O35,Data_Modify!K$1:K$38),0)</f>
        <v>0</v>
      </c>
      <c r="L35" s="19">
        <f>IF(OR($B34&lt;&gt;$B35,$D34&lt;&gt;$D35),SUMIF(Data_Modify!$Y$1:$Y$38,$B35&amp;"_"&amp;$D35&amp;"_"&amp;$O35,Data_Modify!L$1:L$38),0)</f>
        <v>0</v>
      </c>
      <c r="M35" s="19">
        <f>IF(OR($B34&lt;&gt;$B35,$D34&lt;&gt;$D35),SUMIF(Data_Modify!$Y$1:$Y$38,$B35&amp;"_"&amp;$D35&amp;"_"&amp;$O35,Data_Modify!M$1:M$38),0)</f>
        <v>0</v>
      </c>
      <c r="N35" s="19">
        <f>IF(OR($B34&lt;&gt;$B35,$D34&lt;&gt;$D35),SUMIF(Data_Modify!$Y$1:$Y$38,$B35&amp;"_"&amp;$D35&amp;"_"&amp;$O35,Data_Modify!N$1:N$38),0)</f>
        <v>0</v>
      </c>
      <c r="O35" s="18" t="str">
        <f>IF(AND($U35&lt;&gt;0,$U35&lt;=MAX(Data_Modify!$X$1:$X$38)),INDEX(Data_Modify!O$1:O$38,MATCH($U35,Data_Modify!$X$1:$X$38,0),1),"")</f>
        <v/>
      </c>
      <c r="P35" s="21" t="str">
        <f>IF(AND($U35&lt;&gt;0,$U35&lt;=MAX(Data_Modify!$X$1:$X$38)),INDEX(Data_Modify!P$1:P$38,MATCH($U35,Data_Modify!$X$1:$X$38,0),1),"")</f>
        <v/>
      </c>
      <c r="Q35" s="19">
        <f>SUMIF(Data_Modify!$Y$1:$Y$38,$B35&amp;"_"&amp;$D35&amp;"_"&amp;$O35,Data_Modify!Q$1:Q$38)</f>
        <v>0</v>
      </c>
      <c r="R35" s="19">
        <f>SUMIF(Data_Modify!$Y$1:$Y$38,$B35&amp;"_"&amp;$D35&amp;"_"&amp;$O35,Data_Modify!R$1:R$38)</f>
        <v>0</v>
      </c>
      <c r="S35" s="19">
        <f>SUMIF(Data_Modify!$Y$1:$Y$38,$B35&amp;"_"&amp;$D35&amp;"_"&amp;$O35,Data_Modify!S$1:S$38)</f>
        <v>0</v>
      </c>
      <c r="U35">
        <f>IF(V35&lt;=MAX(Data_Modify!$V:$V),IF(V35&lt;&gt;V34,INDEX(Data_Modify!$X:$X,MATCH(V35,Data_Modify!$V:$V,0),1),U34+1),0)</f>
        <v>0</v>
      </c>
      <c r="V35" s="16">
        <f>IF(W34&lt;X34,V34,V34+1)</f>
        <v>9</v>
      </c>
      <c r="W35">
        <f>IF(V35&lt;=MAX(Data_Modify!$V:$V),IF(V35&lt;&gt;V34,1,W34+1),0)</f>
        <v>0</v>
      </c>
      <c r="X35">
        <f>SUMIF(Data_Modify!$V:$V,V35,Data_Modify!$W:$W)</f>
        <v>0</v>
      </c>
    </row>
    <row r="36" spans="1:24" x14ac:dyDescent="0.2">
      <c r="A36" s="18" t="str">
        <f>IF(AND($U36&lt;&gt;0,$U36&lt;=MAX(Data_Modify!$X$1:$X$38)),INDEX(Data_Modify!A$1:A$38,MATCH($U36,Data_Modify!$X$1:$X$38,0),1),"")</f>
        <v/>
      </c>
      <c r="B36" s="18" t="str">
        <f>IF(AND($U36&lt;&gt;0,$U36&lt;=MAX(Data_Modify!$X$1:$X$38)),INDEX(Data_Modify!B$1:B$38,MATCH($U36,Data_Modify!$X$1:$X$38,0),1),"")</f>
        <v/>
      </c>
      <c r="C36" s="21" t="str">
        <f>IF(AND($U36&lt;&gt;0,$U36&lt;=MAX(Data_Modify!$X$1:$X$38)),INDEX(Data_Modify!C$1:C$38,MATCH($U36,Data_Modify!$X$1:$X$38,0),1),"")</f>
        <v/>
      </c>
      <c r="D36" s="21" t="str">
        <f>IF(AND($U36&lt;&gt;0,$U36&lt;=MAX(Data_Modify!$X$1:$X$38)),INDEX(Data_Modify!D$1:D$38,MATCH($U36,Data_Modify!$X$1:$X$38,0),1),"")</f>
        <v/>
      </c>
      <c r="E36" s="21" t="str">
        <f>IF(AND($U36&lt;&gt;0,$U36&lt;=MAX(Data_Modify!$X$1:$X$38)),INDEX(Data_Modify!E$1:E$38,MATCH($U36,Data_Modify!$X$1:$X$38,0),1),"")</f>
        <v/>
      </c>
      <c r="F36" s="18" t="str">
        <f>IF(AND($U36&lt;&gt;0,$U36&lt;=MAX(Data_Modify!$X$1:$X$38)),INDEX(Data_Modify!F$1:F$38,MATCH($U36,Data_Modify!$X$1:$X$38,0),1),"")</f>
        <v/>
      </c>
      <c r="G36" s="19">
        <f>IF(OR($B35&lt;&gt;$B36,$D35&lt;&gt;$D36),SUMIF(Data_Modify!$Y$1:$Y$38,$B36&amp;"_"&amp;$D36&amp;"_"&amp;$O36,Data_Modify!G$1:G$38),0)</f>
        <v>0</v>
      </c>
      <c r="H36" s="19">
        <f>IF(OR($B35&lt;&gt;$B36,$D35&lt;&gt;$D36),SUMIF(Data_Modify!$Y$1:$Y$38,$B36&amp;"_"&amp;$D36&amp;"_"&amp;$O36,Data_Modify!H$1:H$38),0)</f>
        <v>0</v>
      </c>
      <c r="I36" s="19">
        <f>IF(OR($B35&lt;&gt;$B36,$D35&lt;&gt;$D36),SUMIF(Data_Modify!$Y$1:$Y$38,$B36&amp;"_"&amp;$D36&amp;"_"&amp;$O36,Data_Modify!I$1:I$38),0)</f>
        <v>0</v>
      </c>
      <c r="J36" s="19">
        <f>IF(OR($B35&lt;&gt;$B36,$D35&lt;&gt;$D36),SUMIF(Data_Modify!$Y$1:$Y$38,$B36&amp;"_"&amp;$D36&amp;"_"&amp;$O36,Data_Modify!J$1:J$38),0)</f>
        <v>0</v>
      </c>
      <c r="K36" s="19">
        <f>IF(OR($B35&lt;&gt;$B36,$D35&lt;&gt;$D36),SUMIF(Data_Modify!$Y$1:$Y$38,$B36&amp;"_"&amp;$D36&amp;"_"&amp;$O36,Data_Modify!K$1:K$38),0)</f>
        <v>0</v>
      </c>
      <c r="L36" s="19">
        <f>IF(OR($B35&lt;&gt;$B36,$D35&lt;&gt;$D36),SUMIF(Data_Modify!$Y$1:$Y$38,$B36&amp;"_"&amp;$D36&amp;"_"&amp;$O36,Data_Modify!L$1:L$38),0)</f>
        <v>0</v>
      </c>
      <c r="M36" s="19">
        <f>IF(OR($B35&lt;&gt;$B36,$D35&lt;&gt;$D36),SUMIF(Data_Modify!$Y$1:$Y$38,$B36&amp;"_"&amp;$D36&amp;"_"&amp;$O36,Data_Modify!M$1:M$38),0)</f>
        <v>0</v>
      </c>
      <c r="N36" s="19">
        <f>IF(OR($B35&lt;&gt;$B36,$D35&lt;&gt;$D36),SUMIF(Data_Modify!$Y$1:$Y$38,$B36&amp;"_"&amp;$D36&amp;"_"&amp;$O36,Data_Modify!N$1:N$38),0)</f>
        <v>0</v>
      </c>
      <c r="O36" s="18" t="str">
        <f>IF(AND($U36&lt;&gt;0,$U36&lt;=MAX(Data_Modify!$X$1:$X$38)),INDEX(Data_Modify!O$1:O$38,MATCH($U36,Data_Modify!$X$1:$X$38,0),1),"")</f>
        <v/>
      </c>
      <c r="P36" s="21" t="str">
        <f>IF(AND($U36&lt;&gt;0,$U36&lt;=MAX(Data_Modify!$X$1:$X$38)),INDEX(Data_Modify!P$1:P$38,MATCH($U36,Data_Modify!$X$1:$X$38,0),1),"")</f>
        <v/>
      </c>
      <c r="Q36" s="19">
        <f>SUMIF(Data_Modify!$Y$1:$Y$38,$B36&amp;"_"&amp;$D36&amp;"_"&amp;$O36,Data_Modify!Q$1:Q$38)</f>
        <v>0</v>
      </c>
      <c r="R36" s="19">
        <f>SUMIF(Data_Modify!$Y$1:$Y$38,$B36&amp;"_"&amp;$D36&amp;"_"&amp;$O36,Data_Modify!R$1:R$38)</f>
        <v>0</v>
      </c>
      <c r="S36" s="19">
        <f>SUMIF(Data_Modify!$Y$1:$Y$38,$B36&amp;"_"&amp;$D36&amp;"_"&amp;$O36,Data_Modify!S$1:S$38)</f>
        <v>0</v>
      </c>
      <c r="U36">
        <f>IF(V36&lt;=MAX(Data_Modify!$V:$V),IF(V36&lt;&gt;V35,INDEX(Data_Modify!$X:$X,MATCH(V36,Data_Modify!$V:$V,0),1),U35+1),0)</f>
        <v>0</v>
      </c>
      <c r="V36" s="16">
        <f>IF(W35&lt;X35,V35,V35+1)</f>
        <v>10</v>
      </c>
      <c r="W36">
        <f>IF(V36&lt;=MAX(Data_Modify!$V:$V),IF(V36&lt;&gt;V35,1,W35+1),0)</f>
        <v>0</v>
      </c>
      <c r="X36">
        <f>SUMIF(Data_Modify!$V:$V,V36,Data_Modify!$W:$W)</f>
        <v>0</v>
      </c>
    </row>
    <row r="37" spans="1:24" x14ac:dyDescent="0.2">
      <c r="A37" s="18" t="str">
        <f>IF(AND($U37&lt;&gt;0,$U37&lt;=MAX(Data_Modify!$X$1:$X$38)),INDEX(Data_Modify!A$1:A$38,MATCH($U37,Data_Modify!$X$1:$X$38,0),1),"")</f>
        <v/>
      </c>
      <c r="B37" s="18" t="str">
        <f>IF(AND($U37&lt;&gt;0,$U37&lt;=MAX(Data_Modify!$X$1:$X$38)),INDEX(Data_Modify!B$1:B$38,MATCH($U37,Data_Modify!$X$1:$X$38,0),1),"")</f>
        <v/>
      </c>
      <c r="C37" s="21" t="str">
        <f>IF(AND($U37&lt;&gt;0,$U37&lt;=MAX(Data_Modify!$X$1:$X$38)),INDEX(Data_Modify!C$1:C$38,MATCH($U37,Data_Modify!$X$1:$X$38,0),1),"")</f>
        <v/>
      </c>
      <c r="D37" s="21" t="str">
        <f>IF(AND($U37&lt;&gt;0,$U37&lt;=MAX(Data_Modify!$X$1:$X$38)),INDEX(Data_Modify!D$1:D$38,MATCH($U37,Data_Modify!$X$1:$X$38,0),1),"")</f>
        <v/>
      </c>
      <c r="E37" s="21" t="str">
        <f>IF(AND($U37&lt;&gt;0,$U37&lt;=MAX(Data_Modify!$X$1:$X$38)),INDEX(Data_Modify!E$1:E$38,MATCH($U37,Data_Modify!$X$1:$X$38,0),1),"")</f>
        <v/>
      </c>
      <c r="F37" s="18" t="str">
        <f>IF(AND($U37&lt;&gt;0,$U37&lt;=MAX(Data_Modify!$X$1:$X$38)),INDEX(Data_Modify!F$1:F$38,MATCH($U37,Data_Modify!$X$1:$X$38,0),1),"")</f>
        <v/>
      </c>
      <c r="G37" s="19">
        <f>IF(OR($B36&lt;&gt;$B37,$D36&lt;&gt;$D37),SUMIF(Data_Modify!$Y$1:$Y$38,$B37&amp;"_"&amp;$D37&amp;"_"&amp;$O37,Data_Modify!G$1:G$38),0)</f>
        <v>0</v>
      </c>
      <c r="H37" s="19">
        <f>IF(OR($B36&lt;&gt;$B37,$D36&lt;&gt;$D37),SUMIF(Data_Modify!$Y$1:$Y$38,$B37&amp;"_"&amp;$D37&amp;"_"&amp;$O37,Data_Modify!H$1:H$38),0)</f>
        <v>0</v>
      </c>
      <c r="I37" s="19">
        <f>IF(OR($B36&lt;&gt;$B37,$D36&lt;&gt;$D37),SUMIF(Data_Modify!$Y$1:$Y$38,$B37&amp;"_"&amp;$D37&amp;"_"&amp;$O37,Data_Modify!I$1:I$38),0)</f>
        <v>0</v>
      </c>
      <c r="J37" s="19">
        <f>IF(OR($B36&lt;&gt;$B37,$D36&lt;&gt;$D37),SUMIF(Data_Modify!$Y$1:$Y$38,$B37&amp;"_"&amp;$D37&amp;"_"&amp;$O37,Data_Modify!J$1:J$38),0)</f>
        <v>0</v>
      </c>
      <c r="K37" s="19">
        <f>IF(OR($B36&lt;&gt;$B37,$D36&lt;&gt;$D37),SUMIF(Data_Modify!$Y$1:$Y$38,$B37&amp;"_"&amp;$D37&amp;"_"&amp;$O37,Data_Modify!K$1:K$38),0)</f>
        <v>0</v>
      </c>
      <c r="L37" s="19">
        <f>IF(OR($B36&lt;&gt;$B37,$D36&lt;&gt;$D37),SUMIF(Data_Modify!$Y$1:$Y$38,$B37&amp;"_"&amp;$D37&amp;"_"&amp;$O37,Data_Modify!L$1:L$38),0)</f>
        <v>0</v>
      </c>
      <c r="M37" s="19">
        <f>IF(OR($B36&lt;&gt;$B37,$D36&lt;&gt;$D37),SUMIF(Data_Modify!$Y$1:$Y$38,$B37&amp;"_"&amp;$D37&amp;"_"&amp;$O37,Data_Modify!M$1:M$38),0)</f>
        <v>0</v>
      </c>
      <c r="N37" s="19">
        <f>IF(OR($B36&lt;&gt;$B37,$D36&lt;&gt;$D37),SUMIF(Data_Modify!$Y$1:$Y$38,$B37&amp;"_"&amp;$D37&amp;"_"&amp;$O37,Data_Modify!N$1:N$38),0)</f>
        <v>0</v>
      </c>
      <c r="O37" s="18" t="str">
        <f>IF(AND($U37&lt;&gt;0,$U37&lt;=MAX(Data_Modify!$X$1:$X$38)),INDEX(Data_Modify!O$1:O$38,MATCH($U37,Data_Modify!$X$1:$X$38,0),1),"")</f>
        <v/>
      </c>
      <c r="P37" s="21" t="str">
        <f>IF(AND($U37&lt;&gt;0,$U37&lt;=MAX(Data_Modify!$X$1:$X$38)),INDEX(Data_Modify!P$1:P$38,MATCH($U37,Data_Modify!$X$1:$X$38,0),1),"")</f>
        <v/>
      </c>
      <c r="Q37" s="19">
        <f>SUMIF(Data_Modify!$Y$1:$Y$38,$B37&amp;"_"&amp;$D37&amp;"_"&amp;$O37,Data_Modify!Q$1:Q$38)</f>
        <v>0</v>
      </c>
      <c r="R37" s="19">
        <f>SUMIF(Data_Modify!$Y$1:$Y$38,$B37&amp;"_"&amp;$D37&amp;"_"&amp;$O37,Data_Modify!R$1:R$38)</f>
        <v>0</v>
      </c>
      <c r="S37" s="19">
        <f>SUMIF(Data_Modify!$Y$1:$Y$38,$B37&amp;"_"&amp;$D37&amp;"_"&amp;$O37,Data_Modify!S$1:S$38)</f>
        <v>0</v>
      </c>
      <c r="U37">
        <f>IF(V37&lt;=MAX(Data_Modify!$V:$V),IF(V37&lt;&gt;V36,INDEX(Data_Modify!$X:$X,MATCH(V37,Data_Modify!$V:$V,0),1),U36+1),0)</f>
        <v>0</v>
      </c>
      <c r="V37" s="16">
        <f>IF(W36&lt;X36,V36,V36+1)</f>
        <v>11</v>
      </c>
      <c r="W37">
        <f>IF(V37&lt;=MAX(Data_Modify!$V:$V),IF(V37&lt;&gt;V36,1,W36+1),0)</f>
        <v>0</v>
      </c>
      <c r="X37">
        <f>SUMIF(Data_Modify!$V:$V,V37,Data_Modify!$W:$W)</f>
        <v>0</v>
      </c>
    </row>
    <row r="38" spans="1:24" x14ac:dyDescent="0.2">
      <c r="A38" s="18" t="str">
        <f>IF(AND($U38&lt;&gt;0,$U38&lt;=MAX(Data_Modify!$X$1:$X$38)),INDEX(Data_Modify!A$1:A$38,MATCH($U38,Data_Modify!$X$1:$X$38,0),1),"")</f>
        <v/>
      </c>
      <c r="B38" s="18" t="str">
        <f>IF(AND($U38&lt;&gt;0,$U38&lt;=MAX(Data_Modify!$X$1:$X$38)),INDEX(Data_Modify!B$1:B$38,MATCH($U38,Data_Modify!$X$1:$X$38,0),1),"")</f>
        <v/>
      </c>
      <c r="C38" s="21" t="str">
        <f>IF(AND($U38&lt;&gt;0,$U38&lt;=MAX(Data_Modify!$X$1:$X$38)),INDEX(Data_Modify!C$1:C$38,MATCH($U38,Data_Modify!$X$1:$X$38,0),1),"")</f>
        <v/>
      </c>
      <c r="D38" s="21" t="str">
        <f>IF(AND($U38&lt;&gt;0,$U38&lt;=MAX(Data_Modify!$X$1:$X$38)),INDEX(Data_Modify!D$1:D$38,MATCH($U38,Data_Modify!$X$1:$X$38,0),1),"")</f>
        <v/>
      </c>
      <c r="E38" s="21" t="str">
        <f>IF(AND($U38&lt;&gt;0,$U38&lt;=MAX(Data_Modify!$X$1:$X$38)),INDEX(Data_Modify!E$1:E$38,MATCH($U38,Data_Modify!$X$1:$X$38,0),1),"")</f>
        <v/>
      </c>
      <c r="F38" s="18" t="str">
        <f>IF(AND($U38&lt;&gt;0,$U38&lt;=MAX(Data_Modify!$X$1:$X$38)),INDEX(Data_Modify!F$1:F$38,MATCH($U38,Data_Modify!$X$1:$X$38,0),1),"")</f>
        <v/>
      </c>
      <c r="G38" s="19">
        <f>IF(OR($B37&lt;&gt;$B38,$D37&lt;&gt;$D38),SUMIF(Data_Modify!$Y$1:$Y$38,$B38&amp;"_"&amp;$D38&amp;"_"&amp;$O38,Data_Modify!G$1:G$38),0)</f>
        <v>0</v>
      </c>
      <c r="H38" s="19">
        <f>IF(OR($B37&lt;&gt;$B38,$D37&lt;&gt;$D38),SUMIF(Data_Modify!$Y$1:$Y$38,$B38&amp;"_"&amp;$D38&amp;"_"&amp;$O38,Data_Modify!H$1:H$38),0)</f>
        <v>0</v>
      </c>
      <c r="I38" s="19">
        <f>IF(OR($B37&lt;&gt;$B38,$D37&lt;&gt;$D38),SUMIF(Data_Modify!$Y$1:$Y$38,$B38&amp;"_"&amp;$D38&amp;"_"&amp;$O38,Data_Modify!I$1:I$38),0)</f>
        <v>0</v>
      </c>
      <c r="J38" s="19">
        <f>IF(OR($B37&lt;&gt;$B38,$D37&lt;&gt;$D38),SUMIF(Data_Modify!$Y$1:$Y$38,$B38&amp;"_"&amp;$D38&amp;"_"&amp;$O38,Data_Modify!J$1:J$38),0)</f>
        <v>0</v>
      </c>
      <c r="K38" s="19">
        <f>IF(OR($B37&lt;&gt;$B38,$D37&lt;&gt;$D38),SUMIF(Data_Modify!$Y$1:$Y$38,$B38&amp;"_"&amp;$D38&amp;"_"&amp;$O38,Data_Modify!K$1:K$38),0)</f>
        <v>0</v>
      </c>
      <c r="L38" s="19">
        <f>IF(OR($B37&lt;&gt;$B38,$D37&lt;&gt;$D38),SUMIF(Data_Modify!$Y$1:$Y$38,$B38&amp;"_"&amp;$D38&amp;"_"&amp;$O38,Data_Modify!L$1:L$38),0)</f>
        <v>0</v>
      </c>
      <c r="M38" s="19">
        <f>IF(OR($B37&lt;&gt;$B38,$D37&lt;&gt;$D38),SUMIF(Data_Modify!$Y$1:$Y$38,$B38&amp;"_"&amp;$D38&amp;"_"&amp;$O38,Data_Modify!M$1:M$38),0)</f>
        <v>0</v>
      </c>
      <c r="N38" s="19">
        <f>IF(OR($B37&lt;&gt;$B38,$D37&lt;&gt;$D38),SUMIF(Data_Modify!$Y$1:$Y$38,$B38&amp;"_"&amp;$D38&amp;"_"&amp;$O38,Data_Modify!N$1:N$38),0)</f>
        <v>0</v>
      </c>
      <c r="O38" s="18" t="str">
        <f>IF(AND($U38&lt;&gt;0,$U38&lt;=MAX(Data_Modify!$X$1:$X$38)),INDEX(Data_Modify!O$1:O$38,MATCH($U38,Data_Modify!$X$1:$X$38,0),1),"")</f>
        <v/>
      </c>
      <c r="P38" s="21" t="str">
        <f>IF(AND($U38&lt;&gt;0,$U38&lt;=MAX(Data_Modify!$X$1:$X$38)),INDEX(Data_Modify!P$1:P$38,MATCH($U38,Data_Modify!$X$1:$X$38,0),1),"")</f>
        <v/>
      </c>
      <c r="Q38" s="19">
        <f>SUMIF(Data_Modify!$Y$1:$Y$38,$B38&amp;"_"&amp;$D38&amp;"_"&amp;$O38,Data_Modify!Q$1:Q$38)</f>
        <v>0</v>
      </c>
      <c r="R38" s="19">
        <f>SUMIF(Data_Modify!$Y$1:$Y$38,$B38&amp;"_"&amp;$D38&amp;"_"&amp;$O38,Data_Modify!R$1:R$38)</f>
        <v>0</v>
      </c>
      <c r="S38" s="19">
        <f>SUMIF(Data_Modify!$Y$1:$Y$38,$B38&amp;"_"&amp;$D38&amp;"_"&amp;$O38,Data_Modify!S$1:S$38)</f>
        <v>0</v>
      </c>
      <c r="U38">
        <f>IF(V38&lt;=MAX(Data_Modify!$V:$V),IF(V38&lt;&gt;V37,INDEX(Data_Modify!$X:$X,MATCH(V38,Data_Modify!$V:$V,0),1),U37+1),0)</f>
        <v>0</v>
      </c>
      <c r="V38" s="16">
        <f>IF(W37&lt;X37,V37,V37+1)</f>
        <v>12</v>
      </c>
      <c r="W38">
        <f>IF(V38&lt;=MAX(Data_Modify!$V:$V),IF(V38&lt;&gt;V37,1,W37+1),0)</f>
        <v>0</v>
      </c>
      <c r="X38">
        <f>SUMIF(Data_Modify!$V:$V,V38,Data_Modify!$W:$W)</f>
        <v>0</v>
      </c>
    </row>
    <row r="39" spans="1:24" x14ac:dyDescent="0.2">
      <c r="A39" s="18" t="str">
        <f>IF(AND($U39&lt;&gt;0,$U39&lt;=MAX(Data_Modify!$X$1:$X$38)),INDEX(Data_Modify!A$1:A$38,MATCH($U39,Data_Modify!$X$1:$X$38,0),1),"")</f>
        <v/>
      </c>
      <c r="B39" s="18" t="str">
        <f>IF(AND($U39&lt;&gt;0,$U39&lt;=MAX(Data_Modify!$X$1:$X$38)),INDEX(Data_Modify!B$1:B$38,MATCH($U39,Data_Modify!$X$1:$X$38,0),1),"")</f>
        <v/>
      </c>
      <c r="C39" s="21" t="str">
        <f>IF(AND($U39&lt;&gt;0,$U39&lt;=MAX(Data_Modify!$X$1:$X$38)),INDEX(Data_Modify!C$1:C$38,MATCH($U39,Data_Modify!$X$1:$X$38,0),1),"")</f>
        <v/>
      </c>
      <c r="D39" s="21" t="str">
        <f>IF(AND($U39&lt;&gt;0,$U39&lt;=MAX(Data_Modify!$X$1:$X$38)),INDEX(Data_Modify!D$1:D$38,MATCH($U39,Data_Modify!$X$1:$X$38,0),1),"")</f>
        <v/>
      </c>
      <c r="E39" s="21" t="str">
        <f>IF(AND($U39&lt;&gt;0,$U39&lt;=MAX(Data_Modify!$X$1:$X$38)),INDEX(Data_Modify!E$1:E$38,MATCH($U39,Data_Modify!$X$1:$X$38,0),1),"")</f>
        <v/>
      </c>
      <c r="F39" s="18" t="str">
        <f>IF(AND($U39&lt;&gt;0,$U39&lt;=MAX(Data_Modify!$X$1:$X$38)),INDEX(Data_Modify!F$1:F$38,MATCH($U39,Data_Modify!$X$1:$X$38,0),1),"")</f>
        <v/>
      </c>
      <c r="G39" s="19">
        <f>IF(OR($B38&lt;&gt;$B39,$D38&lt;&gt;$D39),SUMIF(Data_Modify!$Y$1:$Y$38,$B39&amp;"_"&amp;$D39&amp;"_"&amp;$O39,Data_Modify!G$1:G$38),0)</f>
        <v>0</v>
      </c>
      <c r="H39" s="19">
        <f>IF(OR($B38&lt;&gt;$B39,$D38&lt;&gt;$D39),SUMIF(Data_Modify!$Y$1:$Y$38,$B39&amp;"_"&amp;$D39&amp;"_"&amp;$O39,Data_Modify!H$1:H$38),0)</f>
        <v>0</v>
      </c>
      <c r="I39" s="19">
        <f>IF(OR($B38&lt;&gt;$B39,$D38&lt;&gt;$D39),SUMIF(Data_Modify!$Y$1:$Y$38,$B39&amp;"_"&amp;$D39&amp;"_"&amp;$O39,Data_Modify!I$1:I$38),0)</f>
        <v>0</v>
      </c>
      <c r="J39" s="19">
        <f>IF(OR($B38&lt;&gt;$B39,$D38&lt;&gt;$D39),SUMIF(Data_Modify!$Y$1:$Y$38,$B39&amp;"_"&amp;$D39&amp;"_"&amp;$O39,Data_Modify!J$1:J$38),0)</f>
        <v>0</v>
      </c>
      <c r="K39" s="19">
        <f>IF(OR($B38&lt;&gt;$B39,$D38&lt;&gt;$D39),SUMIF(Data_Modify!$Y$1:$Y$38,$B39&amp;"_"&amp;$D39&amp;"_"&amp;$O39,Data_Modify!K$1:K$38),0)</f>
        <v>0</v>
      </c>
      <c r="L39" s="19">
        <f>IF(OR($B38&lt;&gt;$B39,$D38&lt;&gt;$D39),SUMIF(Data_Modify!$Y$1:$Y$38,$B39&amp;"_"&amp;$D39&amp;"_"&amp;$O39,Data_Modify!L$1:L$38),0)</f>
        <v>0</v>
      </c>
      <c r="M39" s="19">
        <f>IF(OR($B38&lt;&gt;$B39,$D38&lt;&gt;$D39),SUMIF(Data_Modify!$Y$1:$Y$38,$B39&amp;"_"&amp;$D39&amp;"_"&amp;$O39,Data_Modify!M$1:M$38),0)</f>
        <v>0</v>
      </c>
      <c r="N39" s="19">
        <f>IF(OR($B38&lt;&gt;$B39,$D38&lt;&gt;$D39),SUMIF(Data_Modify!$Y$1:$Y$38,$B39&amp;"_"&amp;$D39&amp;"_"&amp;$O39,Data_Modify!N$1:N$38),0)</f>
        <v>0</v>
      </c>
      <c r="O39" s="18" t="str">
        <f>IF(AND($U39&lt;&gt;0,$U39&lt;=MAX(Data_Modify!$X$1:$X$38)),INDEX(Data_Modify!O$1:O$38,MATCH($U39,Data_Modify!$X$1:$X$38,0),1),"")</f>
        <v/>
      </c>
      <c r="P39" s="21" t="str">
        <f>IF(AND($U39&lt;&gt;0,$U39&lt;=MAX(Data_Modify!$X$1:$X$38)),INDEX(Data_Modify!P$1:P$38,MATCH($U39,Data_Modify!$X$1:$X$38,0),1),"")</f>
        <v/>
      </c>
      <c r="Q39" s="19">
        <f>SUMIF(Data_Modify!$Y$1:$Y$38,$B39&amp;"_"&amp;$D39&amp;"_"&amp;$O39,Data_Modify!Q$1:Q$38)</f>
        <v>0</v>
      </c>
      <c r="R39" s="19">
        <f>SUMIF(Data_Modify!$Y$1:$Y$38,$B39&amp;"_"&amp;$D39&amp;"_"&amp;$O39,Data_Modify!R$1:R$38)</f>
        <v>0</v>
      </c>
      <c r="S39" s="19">
        <f>SUMIF(Data_Modify!$Y$1:$Y$38,$B39&amp;"_"&amp;$D39&amp;"_"&amp;$O39,Data_Modify!S$1:S$38)</f>
        <v>0</v>
      </c>
      <c r="U39">
        <f>IF(V39&lt;=MAX(Data_Modify!$V:$V),IF(V39&lt;&gt;V38,INDEX(Data_Modify!$X:$X,MATCH(V39,Data_Modify!$V:$V,0),1),U38+1),0)</f>
        <v>0</v>
      </c>
      <c r="V39" s="16">
        <f>IF(W38&lt;X38,V38,V38+1)</f>
        <v>13</v>
      </c>
      <c r="W39">
        <f>IF(V39&lt;=MAX(Data_Modify!$V:$V),IF(V39&lt;&gt;V38,1,W38+1),0)</f>
        <v>0</v>
      </c>
      <c r="X39">
        <f>SUMIF(Data_Modify!$V:$V,V39,Data_Modify!$W:$W)</f>
        <v>0</v>
      </c>
    </row>
    <row r="40" spans="1:24" x14ac:dyDescent="0.2">
      <c r="A40" s="18" t="str">
        <f>IF(AND($U40&lt;&gt;0,$U40&lt;=MAX(Data_Modify!$X$1:$X$38)),INDEX(Data_Modify!A$1:A$38,MATCH($U40,Data_Modify!$X$1:$X$38,0),1),"")</f>
        <v/>
      </c>
      <c r="B40" s="18" t="str">
        <f>IF(AND($U40&lt;&gt;0,$U40&lt;=MAX(Data_Modify!$X$1:$X$38)),INDEX(Data_Modify!B$1:B$38,MATCH($U40,Data_Modify!$X$1:$X$38,0),1),"")</f>
        <v/>
      </c>
      <c r="C40" s="21" t="str">
        <f>IF(AND($U40&lt;&gt;0,$U40&lt;=MAX(Data_Modify!$X$1:$X$38)),INDEX(Data_Modify!C$1:C$38,MATCH($U40,Data_Modify!$X$1:$X$38,0),1),"")</f>
        <v/>
      </c>
      <c r="D40" s="21" t="str">
        <f>IF(AND($U40&lt;&gt;0,$U40&lt;=MAX(Data_Modify!$X$1:$X$38)),INDEX(Data_Modify!D$1:D$38,MATCH($U40,Data_Modify!$X$1:$X$38,0),1),"")</f>
        <v/>
      </c>
      <c r="E40" s="21" t="str">
        <f>IF(AND($U40&lt;&gt;0,$U40&lt;=MAX(Data_Modify!$X$1:$X$38)),INDEX(Data_Modify!E$1:E$38,MATCH($U40,Data_Modify!$X$1:$X$38,0),1),"")</f>
        <v/>
      </c>
      <c r="F40" s="18" t="str">
        <f>IF(AND($U40&lt;&gt;0,$U40&lt;=MAX(Data_Modify!$X$1:$X$38)),INDEX(Data_Modify!F$1:F$38,MATCH($U40,Data_Modify!$X$1:$X$38,0),1),"")</f>
        <v/>
      </c>
      <c r="G40" s="19">
        <f>IF(OR($B39&lt;&gt;$B40,$D39&lt;&gt;$D40),SUMIF(Data_Modify!$Y$1:$Y$38,$B40&amp;"_"&amp;$D40&amp;"_"&amp;$O40,Data_Modify!G$1:G$38),0)</f>
        <v>0</v>
      </c>
      <c r="H40" s="19">
        <f>IF(OR($B39&lt;&gt;$B40,$D39&lt;&gt;$D40),SUMIF(Data_Modify!$Y$1:$Y$38,$B40&amp;"_"&amp;$D40&amp;"_"&amp;$O40,Data_Modify!H$1:H$38),0)</f>
        <v>0</v>
      </c>
      <c r="I40" s="19">
        <f>IF(OR($B39&lt;&gt;$B40,$D39&lt;&gt;$D40),SUMIF(Data_Modify!$Y$1:$Y$38,$B40&amp;"_"&amp;$D40&amp;"_"&amp;$O40,Data_Modify!I$1:I$38),0)</f>
        <v>0</v>
      </c>
      <c r="J40" s="19">
        <f>IF(OR($B39&lt;&gt;$B40,$D39&lt;&gt;$D40),SUMIF(Data_Modify!$Y$1:$Y$38,$B40&amp;"_"&amp;$D40&amp;"_"&amp;$O40,Data_Modify!J$1:J$38),0)</f>
        <v>0</v>
      </c>
      <c r="K40" s="19">
        <f>IF(OR($B39&lt;&gt;$B40,$D39&lt;&gt;$D40),SUMIF(Data_Modify!$Y$1:$Y$38,$B40&amp;"_"&amp;$D40&amp;"_"&amp;$O40,Data_Modify!K$1:K$38),0)</f>
        <v>0</v>
      </c>
      <c r="L40" s="19">
        <f>IF(OR($B39&lt;&gt;$B40,$D39&lt;&gt;$D40),SUMIF(Data_Modify!$Y$1:$Y$38,$B40&amp;"_"&amp;$D40&amp;"_"&amp;$O40,Data_Modify!L$1:L$38),0)</f>
        <v>0</v>
      </c>
      <c r="M40" s="19">
        <f>IF(OR($B39&lt;&gt;$B40,$D39&lt;&gt;$D40),SUMIF(Data_Modify!$Y$1:$Y$38,$B40&amp;"_"&amp;$D40&amp;"_"&amp;$O40,Data_Modify!M$1:M$38),0)</f>
        <v>0</v>
      </c>
      <c r="N40" s="19">
        <f>IF(OR($B39&lt;&gt;$B40,$D39&lt;&gt;$D40),SUMIF(Data_Modify!$Y$1:$Y$38,$B40&amp;"_"&amp;$D40&amp;"_"&amp;$O40,Data_Modify!N$1:N$38),0)</f>
        <v>0</v>
      </c>
      <c r="O40" s="18" t="str">
        <f>IF(AND($U40&lt;&gt;0,$U40&lt;=MAX(Data_Modify!$X$1:$X$38)),INDEX(Data_Modify!O$1:O$38,MATCH($U40,Data_Modify!$X$1:$X$38,0),1),"")</f>
        <v/>
      </c>
      <c r="P40" s="21" t="str">
        <f>IF(AND($U40&lt;&gt;0,$U40&lt;=MAX(Data_Modify!$X$1:$X$38)),INDEX(Data_Modify!P$1:P$38,MATCH($U40,Data_Modify!$X$1:$X$38,0),1),"")</f>
        <v/>
      </c>
      <c r="Q40" s="19">
        <f>SUMIF(Data_Modify!$Y$1:$Y$38,$B40&amp;"_"&amp;$D40&amp;"_"&amp;$O40,Data_Modify!Q$1:Q$38)</f>
        <v>0</v>
      </c>
      <c r="R40" s="19">
        <f>SUMIF(Data_Modify!$Y$1:$Y$38,$B40&amp;"_"&amp;$D40&amp;"_"&amp;$O40,Data_Modify!R$1:R$38)</f>
        <v>0</v>
      </c>
      <c r="S40" s="19">
        <f>SUMIF(Data_Modify!$Y$1:$Y$38,$B40&amp;"_"&amp;$D40&amp;"_"&amp;$O40,Data_Modify!S$1:S$38)</f>
        <v>0</v>
      </c>
      <c r="U40">
        <f>IF(V40&lt;=MAX(Data_Modify!$V:$V),IF(V40&lt;&gt;V39,INDEX(Data_Modify!$X:$X,MATCH(V40,Data_Modify!$V:$V,0),1),U39+1),0)</f>
        <v>0</v>
      </c>
      <c r="V40" s="16">
        <f>IF(W39&lt;X39,V39,V39+1)</f>
        <v>14</v>
      </c>
      <c r="W40">
        <f>IF(V40&lt;=MAX(Data_Modify!$V:$V),IF(V40&lt;&gt;V39,1,W39+1),0)</f>
        <v>0</v>
      </c>
      <c r="X40">
        <f>SUMIF(Data_Modify!$V:$V,V40,Data_Modify!$W:$W)</f>
        <v>0</v>
      </c>
    </row>
    <row r="41" spans="1:24" x14ac:dyDescent="0.2">
      <c r="A41" s="18" t="str">
        <f>IF(AND($U41&lt;&gt;0,$U41&lt;=MAX(Data_Modify!$X$1:$X$38)),INDEX(Data_Modify!A$1:A$38,MATCH($U41,Data_Modify!$X$1:$X$38,0),1),"")</f>
        <v/>
      </c>
      <c r="B41" s="18" t="str">
        <f>IF(AND($U41&lt;&gt;0,$U41&lt;=MAX(Data_Modify!$X$1:$X$38)),INDEX(Data_Modify!B$1:B$38,MATCH($U41,Data_Modify!$X$1:$X$38,0),1),"")</f>
        <v/>
      </c>
      <c r="C41" s="21" t="str">
        <f>IF(AND($U41&lt;&gt;0,$U41&lt;=MAX(Data_Modify!$X$1:$X$38)),INDEX(Data_Modify!C$1:C$38,MATCH($U41,Data_Modify!$X$1:$X$38,0),1),"")</f>
        <v/>
      </c>
      <c r="D41" s="21" t="str">
        <f>IF(AND($U41&lt;&gt;0,$U41&lt;=MAX(Data_Modify!$X$1:$X$38)),INDEX(Data_Modify!D$1:D$38,MATCH($U41,Data_Modify!$X$1:$X$38,0),1),"")</f>
        <v/>
      </c>
      <c r="E41" s="21" t="str">
        <f>IF(AND($U41&lt;&gt;0,$U41&lt;=MAX(Data_Modify!$X$1:$X$38)),INDEX(Data_Modify!E$1:E$38,MATCH($U41,Data_Modify!$X$1:$X$38,0),1),"")</f>
        <v/>
      </c>
      <c r="F41" s="18" t="str">
        <f>IF(AND($U41&lt;&gt;0,$U41&lt;=MAX(Data_Modify!$X$1:$X$38)),INDEX(Data_Modify!F$1:F$38,MATCH($U41,Data_Modify!$X$1:$X$38,0),1),"")</f>
        <v/>
      </c>
      <c r="G41" s="19">
        <f>IF(OR($B40&lt;&gt;$B41,$D40&lt;&gt;$D41),SUMIF(Data_Modify!$Y$1:$Y$38,$B41&amp;"_"&amp;$D41&amp;"_"&amp;$O41,Data_Modify!G$1:G$38),0)</f>
        <v>0</v>
      </c>
      <c r="H41" s="19">
        <f>IF(OR($B40&lt;&gt;$B41,$D40&lt;&gt;$D41),SUMIF(Data_Modify!$Y$1:$Y$38,$B41&amp;"_"&amp;$D41&amp;"_"&amp;$O41,Data_Modify!H$1:H$38),0)</f>
        <v>0</v>
      </c>
      <c r="I41" s="19">
        <f>IF(OR($B40&lt;&gt;$B41,$D40&lt;&gt;$D41),SUMIF(Data_Modify!$Y$1:$Y$38,$B41&amp;"_"&amp;$D41&amp;"_"&amp;$O41,Data_Modify!I$1:I$38),0)</f>
        <v>0</v>
      </c>
      <c r="J41" s="19">
        <f>IF(OR($B40&lt;&gt;$B41,$D40&lt;&gt;$D41),SUMIF(Data_Modify!$Y$1:$Y$38,$B41&amp;"_"&amp;$D41&amp;"_"&amp;$O41,Data_Modify!J$1:J$38),0)</f>
        <v>0</v>
      </c>
      <c r="K41" s="19">
        <f>IF(OR($B40&lt;&gt;$B41,$D40&lt;&gt;$D41),SUMIF(Data_Modify!$Y$1:$Y$38,$B41&amp;"_"&amp;$D41&amp;"_"&amp;$O41,Data_Modify!K$1:K$38),0)</f>
        <v>0</v>
      </c>
      <c r="L41" s="19">
        <f>IF(OR($B40&lt;&gt;$B41,$D40&lt;&gt;$D41),SUMIF(Data_Modify!$Y$1:$Y$38,$B41&amp;"_"&amp;$D41&amp;"_"&amp;$O41,Data_Modify!L$1:L$38),0)</f>
        <v>0</v>
      </c>
      <c r="M41" s="19">
        <f>IF(OR($B40&lt;&gt;$B41,$D40&lt;&gt;$D41),SUMIF(Data_Modify!$Y$1:$Y$38,$B41&amp;"_"&amp;$D41&amp;"_"&amp;$O41,Data_Modify!M$1:M$38),0)</f>
        <v>0</v>
      </c>
      <c r="N41" s="19">
        <f>IF(OR($B40&lt;&gt;$B41,$D40&lt;&gt;$D41),SUMIF(Data_Modify!$Y$1:$Y$38,$B41&amp;"_"&amp;$D41&amp;"_"&amp;$O41,Data_Modify!N$1:N$38),0)</f>
        <v>0</v>
      </c>
      <c r="O41" s="18" t="str">
        <f>IF(AND($U41&lt;&gt;0,$U41&lt;=MAX(Data_Modify!$X$1:$X$38)),INDEX(Data_Modify!O$1:O$38,MATCH($U41,Data_Modify!$X$1:$X$38,0),1),"")</f>
        <v/>
      </c>
      <c r="P41" s="21" t="str">
        <f>IF(AND($U41&lt;&gt;0,$U41&lt;=MAX(Data_Modify!$X$1:$X$38)),INDEX(Data_Modify!P$1:P$38,MATCH($U41,Data_Modify!$X$1:$X$38,0),1),"")</f>
        <v/>
      </c>
      <c r="Q41" s="19">
        <f>SUMIF(Data_Modify!$Y$1:$Y$38,$B41&amp;"_"&amp;$D41&amp;"_"&amp;$O41,Data_Modify!Q$1:Q$38)</f>
        <v>0</v>
      </c>
      <c r="R41" s="19">
        <f>SUMIF(Data_Modify!$Y$1:$Y$38,$B41&amp;"_"&amp;$D41&amp;"_"&amp;$O41,Data_Modify!R$1:R$38)</f>
        <v>0</v>
      </c>
      <c r="S41" s="19">
        <f>SUMIF(Data_Modify!$Y$1:$Y$38,$B41&amp;"_"&amp;$D41&amp;"_"&amp;$O41,Data_Modify!S$1:S$38)</f>
        <v>0</v>
      </c>
      <c r="U41">
        <f>IF(V41&lt;=MAX(Data_Modify!$V:$V),IF(V41&lt;&gt;V40,INDEX(Data_Modify!$X:$X,MATCH(V41,Data_Modify!$V:$V,0),1),U40+1),0)</f>
        <v>0</v>
      </c>
      <c r="V41" s="16">
        <f>IF(W40&lt;X40,V40,V40+1)</f>
        <v>15</v>
      </c>
      <c r="W41">
        <f>IF(V41&lt;=MAX(Data_Modify!$V:$V),IF(V41&lt;&gt;V40,1,W40+1),0)</f>
        <v>0</v>
      </c>
      <c r="X41">
        <f>SUMIF(Data_Modify!$V:$V,V41,Data_Modify!$W:$W)</f>
        <v>0</v>
      </c>
    </row>
    <row r="42" spans="1:24" x14ac:dyDescent="0.2">
      <c r="A42" s="18" t="str">
        <f>IF(AND($U42&lt;&gt;0,$U42&lt;=MAX(Data_Modify!$X$1:$X$38)),INDEX(Data_Modify!A$1:A$38,MATCH($U42,Data_Modify!$X$1:$X$38,0),1),"")</f>
        <v/>
      </c>
      <c r="B42" s="18" t="str">
        <f>IF(AND($U42&lt;&gt;0,$U42&lt;=MAX(Data_Modify!$X$1:$X$38)),INDEX(Data_Modify!B$1:B$38,MATCH($U42,Data_Modify!$X$1:$X$38,0),1),"")</f>
        <v/>
      </c>
      <c r="C42" s="21" t="str">
        <f>IF(AND($U42&lt;&gt;0,$U42&lt;=MAX(Data_Modify!$X$1:$X$38)),INDEX(Data_Modify!C$1:C$38,MATCH($U42,Data_Modify!$X$1:$X$38,0),1),"")</f>
        <v/>
      </c>
      <c r="D42" s="21" t="str">
        <f>IF(AND($U42&lt;&gt;0,$U42&lt;=MAX(Data_Modify!$X$1:$X$38)),INDEX(Data_Modify!D$1:D$38,MATCH($U42,Data_Modify!$X$1:$X$38,0),1),"")</f>
        <v/>
      </c>
      <c r="E42" s="21" t="str">
        <f>IF(AND($U42&lt;&gt;0,$U42&lt;=MAX(Data_Modify!$X$1:$X$38)),INDEX(Data_Modify!E$1:E$38,MATCH($U42,Data_Modify!$X$1:$X$38,0),1),"")</f>
        <v/>
      </c>
      <c r="F42" s="18" t="str">
        <f>IF(AND($U42&lt;&gt;0,$U42&lt;=MAX(Data_Modify!$X$1:$X$38)),INDEX(Data_Modify!F$1:F$38,MATCH($U42,Data_Modify!$X$1:$X$38,0),1),"")</f>
        <v/>
      </c>
      <c r="G42" s="19">
        <f>IF(OR($B41&lt;&gt;$B42,$D41&lt;&gt;$D42),SUMIF(Data_Modify!$Y$1:$Y$38,$B42&amp;"_"&amp;$D42&amp;"_"&amp;$O42,Data_Modify!G$1:G$38),0)</f>
        <v>0</v>
      </c>
      <c r="H42" s="19">
        <f>IF(OR($B41&lt;&gt;$B42,$D41&lt;&gt;$D42),SUMIF(Data_Modify!$Y$1:$Y$38,$B42&amp;"_"&amp;$D42&amp;"_"&amp;$O42,Data_Modify!H$1:H$38),0)</f>
        <v>0</v>
      </c>
      <c r="I42" s="19">
        <f>IF(OR($B41&lt;&gt;$B42,$D41&lt;&gt;$D42),SUMIF(Data_Modify!$Y$1:$Y$38,$B42&amp;"_"&amp;$D42&amp;"_"&amp;$O42,Data_Modify!I$1:I$38),0)</f>
        <v>0</v>
      </c>
      <c r="J42" s="19">
        <f>IF(OR($B41&lt;&gt;$B42,$D41&lt;&gt;$D42),SUMIF(Data_Modify!$Y$1:$Y$38,$B42&amp;"_"&amp;$D42&amp;"_"&amp;$O42,Data_Modify!J$1:J$38),0)</f>
        <v>0</v>
      </c>
      <c r="K42" s="19">
        <f>IF(OR($B41&lt;&gt;$B42,$D41&lt;&gt;$D42),SUMIF(Data_Modify!$Y$1:$Y$38,$B42&amp;"_"&amp;$D42&amp;"_"&amp;$O42,Data_Modify!K$1:K$38),0)</f>
        <v>0</v>
      </c>
      <c r="L42" s="19">
        <f>IF(OR($B41&lt;&gt;$B42,$D41&lt;&gt;$D42),SUMIF(Data_Modify!$Y$1:$Y$38,$B42&amp;"_"&amp;$D42&amp;"_"&amp;$O42,Data_Modify!L$1:L$38),0)</f>
        <v>0</v>
      </c>
      <c r="M42" s="19">
        <f>IF(OR($B41&lt;&gt;$B42,$D41&lt;&gt;$D42),SUMIF(Data_Modify!$Y$1:$Y$38,$B42&amp;"_"&amp;$D42&amp;"_"&amp;$O42,Data_Modify!M$1:M$38),0)</f>
        <v>0</v>
      </c>
      <c r="N42" s="19">
        <f>IF(OR($B41&lt;&gt;$B42,$D41&lt;&gt;$D42),SUMIF(Data_Modify!$Y$1:$Y$38,$B42&amp;"_"&amp;$D42&amp;"_"&amp;$O42,Data_Modify!N$1:N$38),0)</f>
        <v>0</v>
      </c>
      <c r="O42" s="18" t="str">
        <f>IF(AND($U42&lt;&gt;0,$U42&lt;=MAX(Data_Modify!$X$1:$X$38)),INDEX(Data_Modify!O$1:O$38,MATCH($U42,Data_Modify!$X$1:$X$38,0),1),"")</f>
        <v/>
      </c>
      <c r="P42" s="21" t="str">
        <f>IF(AND($U42&lt;&gt;0,$U42&lt;=MAX(Data_Modify!$X$1:$X$38)),INDEX(Data_Modify!P$1:P$38,MATCH($U42,Data_Modify!$X$1:$X$38,0),1),"")</f>
        <v/>
      </c>
      <c r="Q42" s="19">
        <f>SUMIF(Data_Modify!$Y$1:$Y$38,$B42&amp;"_"&amp;$D42&amp;"_"&amp;$O42,Data_Modify!Q$1:Q$38)</f>
        <v>0</v>
      </c>
      <c r="R42" s="19">
        <f>SUMIF(Data_Modify!$Y$1:$Y$38,$B42&amp;"_"&amp;$D42&amp;"_"&amp;$O42,Data_Modify!R$1:R$38)</f>
        <v>0</v>
      </c>
      <c r="S42" s="19">
        <f>SUMIF(Data_Modify!$Y$1:$Y$38,$B42&amp;"_"&amp;$D42&amp;"_"&amp;$O42,Data_Modify!S$1:S$38)</f>
        <v>0</v>
      </c>
      <c r="U42">
        <f>IF(V42&lt;=MAX(Data_Modify!$V:$V),IF(V42&lt;&gt;V41,INDEX(Data_Modify!$X:$X,MATCH(V42,Data_Modify!$V:$V,0),1),U41+1),0)</f>
        <v>0</v>
      </c>
      <c r="V42" s="16">
        <f>IF(W41&lt;X41,V41,V41+1)</f>
        <v>16</v>
      </c>
      <c r="W42">
        <f>IF(V42&lt;=MAX(Data_Modify!$V:$V),IF(V42&lt;&gt;V41,1,W41+1),0)</f>
        <v>0</v>
      </c>
      <c r="X42">
        <f>SUMIF(Data_Modify!$V:$V,V42,Data_Modify!$W:$W)</f>
        <v>0</v>
      </c>
    </row>
    <row r="43" spans="1:24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</row>
  </sheetData>
  <conditionalFormatting sqref="G5:N42">
    <cfRule type="expression" dxfId="14" priority="16">
      <formula>AND($A5&lt;&gt;"",OR($A5&lt;&gt;$A4,$B5&lt;&gt;$B4,$C5&lt;&gt;$C4,$D5&lt;&gt;$D4,$E5&lt;&gt;$E4,$F5&lt;&gt;$F4))</formula>
    </cfRule>
    <cfRule type="expression" dxfId="13" priority="17">
      <formula>AND($A5="",$A4&lt;&gt;"")</formula>
    </cfRule>
  </conditionalFormatting>
  <conditionalFormatting sqref="G5:N42">
    <cfRule type="expression" dxfId="12" priority="18">
      <formula>$A5&lt;&gt;""</formula>
    </cfRule>
  </conditionalFormatting>
  <conditionalFormatting sqref="O5:S42">
    <cfRule type="expression" dxfId="11" priority="19">
      <formula>$O5&lt;&gt;""</formula>
    </cfRule>
  </conditionalFormatting>
  <conditionalFormatting sqref="A5:F42">
    <cfRule type="expression" dxfId="10" priority="20">
      <formula>AND(OR($A4&lt;&gt;0,$A4&lt;&gt;""),$A4&lt;&gt;$A5,$A5&lt;&gt;"")</formula>
    </cfRule>
    <cfRule type="expression" dxfId="9" priority="21">
      <formula>$A5&lt;&gt;""</formula>
    </cfRule>
  </conditionalFormatting>
  <conditionalFormatting sqref="A5:F42">
    <cfRule type="expression" dxfId="8" priority="22">
      <formula>AND($A5="",$A4&lt;&gt;"")</formula>
    </cfRule>
    <cfRule type="expression" dxfId="7" priority="23">
      <formula>AND(OR($A4=0,$A4=""),$A5&lt;&gt;"")</formula>
    </cfRule>
  </conditionalFormatting>
  <conditionalFormatting sqref="A5:A42">
    <cfRule type="expression" dxfId="6" priority="24">
      <formula>AND($A4=$A5,$A5&lt;&gt;"")</formula>
    </cfRule>
  </conditionalFormatting>
  <conditionalFormatting sqref="B5:B42">
    <cfRule type="expression" dxfId="5" priority="25">
      <formula>AND($B5&lt;&gt;"",$B5=$B4)</formula>
    </cfRule>
  </conditionalFormatting>
  <conditionalFormatting sqref="C5:C42">
    <cfRule type="expression" dxfId="4" priority="26">
      <formula>AND($C5&lt;&gt;"",$C5&lt;&gt;$C4)</formula>
    </cfRule>
    <cfRule type="expression" dxfId="3" priority="27">
      <formula>AND($C5&lt;&gt;"",$C5=$C4,$B5=$B4)</formula>
    </cfRule>
  </conditionalFormatting>
  <conditionalFormatting sqref="D5:E42">
    <cfRule type="expression" dxfId="2" priority="28">
      <formula>AND($D5&lt;&gt;"",OR($D5&lt;&gt;$D4,$B5&lt;&gt;$B4))</formula>
    </cfRule>
    <cfRule type="expression" dxfId="1" priority="29">
      <formula>AND($D5&lt;&gt;"",$B5=$B4,$D5=$D4)</formula>
    </cfRule>
  </conditionalFormatting>
  <conditionalFormatting sqref="F5:F42">
    <cfRule type="expression" dxfId="0" priority="30">
      <formula>AND($F5&lt;&gt;"",$F5=$F4,$A5=$A4)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Data_Modify</vt:lpstr>
      <vt:lpstr>Output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2016-09-25T19:48:30Z</dcterms:created>
  <dcterms:modified xsi:type="dcterms:W3CDTF">2016-09-27T08:57:27Z</dcterms:modified>
</cp:coreProperties>
</file>