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9200" windowHeight="7305" activeTab="1"/>
  </bookViews>
  <sheets>
    <sheet name="Sheet1" sheetId="1" r:id="rId1"/>
    <sheet name="Border" sheetId="2" r:id="rId2"/>
  </sheets>
  <definedNames>
    <definedName name="_xlnm._FilterDatabase" localSheetId="1" hidden="1">Border!$A$2:$S$37</definedName>
    <definedName name="_xlnm._FilterDatabase" localSheetId="0" hidden="1">Sheet1!$A$2:$S$37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4" i="2" l="1"/>
  <c r="E54" i="2"/>
  <c r="C55" i="2"/>
  <c r="D55" i="2"/>
  <c r="E55" i="2"/>
  <c r="C56" i="2"/>
  <c r="D56" i="2"/>
  <c r="E56" i="2"/>
  <c r="C57" i="2"/>
  <c r="D57" i="2"/>
  <c r="E57" i="2"/>
  <c r="C58" i="2"/>
  <c r="D58" i="2"/>
  <c r="E58" i="2"/>
  <c r="C59" i="2"/>
  <c r="D59" i="2"/>
  <c r="E59" i="2"/>
  <c r="C60" i="2"/>
  <c r="D60" i="2"/>
  <c r="E60" i="2"/>
  <c r="C61" i="2"/>
  <c r="D61" i="2"/>
  <c r="E61" i="2"/>
  <c r="C62" i="2"/>
  <c r="D62" i="2"/>
  <c r="E62" i="2"/>
  <c r="C63" i="2"/>
  <c r="D63" i="2"/>
  <c r="E63" i="2"/>
  <c r="C64" i="2"/>
  <c r="D64" i="2"/>
  <c r="E64" i="2"/>
  <c r="C65" i="2"/>
  <c r="D65" i="2"/>
  <c r="E65" i="2"/>
  <c r="C66" i="2"/>
  <c r="D66" i="2"/>
  <c r="E66" i="2"/>
  <c r="C67" i="2"/>
  <c r="D67" i="2"/>
  <c r="E67" i="2"/>
  <c r="C68" i="2"/>
  <c r="D68" i="2"/>
  <c r="E68" i="2"/>
  <c r="C69" i="2"/>
  <c r="D69" i="2"/>
  <c r="E69" i="2"/>
  <c r="C70" i="2"/>
  <c r="D70" i="2"/>
  <c r="E70" i="2"/>
  <c r="C71" i="2"/>
  <c r="D71" i="2"/>
  <c r="E71" i="2"/>
  <c r="C72" i="2"/>
  <c r="D72" i="2"/>
  <c r="E72" i="2"/>
  <c r="C73" i="2"/>
  <c r="D73" i="2"/>
  <c r="E73" i="2"/>
  <c r="C74" i="2"/>
  <c r="D74" i="2"/>
  <c r="E74" i="2"/>
  <c r="C75" i="2"/>
  <c r="D75" i="2"/>
  <c r="E75" i="2"/>
  <c r="C76" i="2"/>
  <c r="D76" i="2"/>
  <c r="E76" i="2"/>
  <c r="C77" i="2"/>
  <c r="D77" i="2"/>
  <c r="E77" i="2"/>
  <c r="C78" i="2"/>
  <c r="D78" i="2"/>
  <c r="E78" i="2"/>
  <c r="C79" i="2"/>
  <c r="D79" i="2"/>
  <c r="E79" i="2"/>
  <c r="C80" i="2"/>
  <c r="D80" i="2"/>
  <c r="E80" i="2"/>
  <c r="C81" i="2"/>
  <c r="D81" i="2"/>
  <c r="E81" i="2"/>
  <c r="C82" i="2"/>
  <c r="D82" i="2"/>
  <c r="E82" i="2"/>
  <c r="C83" i="2"/>
  <c r="D83" i="2"/>
  <c r="E83" i="2"/>
  <c r="C84" i="2"/>
  <c r="D84" i="2"/>
  <c r="E84" i="2"/>
  <c r="C85" i="2"/>
  <c r="D85" i="2"/>
  <c r="E85" i="2"/>
  <c r="C86" i="2"/>
  <c r="D86" i="2"/>
  <c r="E86" i="2"/>
  <c r="C87" i="2"/>
  <c r="D87" i="2"/>
  <c r="E87" i="2"/>
  <c r="C88" i="2"/>
  <c r="D88" i="2"/>
  <c r="E88" i="2"/>
  <c r="C89" i="2"/>
  <c r="D89" i="2"/>
  <c r="E89" i="2"/>
  <c r="C90" i="2"/>
  <c r="D90" i="2"/>
  <c r="E90" i="2"/>
  <c r="C91" i="2"/>
  <c r="D91" i="2"/>
  <c r="E91" i="2"/>
  <c r="F91" i="2"/>
  <c r="B91" i="2"/>
  <c r="A91" i="2"/>
  <c r="F90" i="2"/>
  <c r="B90" i="2"/>
  <c r="A90" i="2"/>
  <c r="F89" i="2"/>
  <c r="B89" i="2"/>
  <c r="A89" i="2"/>
  <c r="F88" i="2"/>
  <c r="B88" i="2"/>
  <c r="A88" i="2"/>
  <c r="F87" i="2"/>
  <c r="B87" i="2"/>
  <c r="A87" i="2"/>
  <c r="F86" i="2"/>
  <c r="B86" i="2"/>
  <c r="A86" i="2"/>
  <c r="F85" i="2"/>
  <c r="B85" i="2"/>
  <c r="A85" i="2"/>
  <c r="F84" i="2"/>
  <c r="B84" i="2"/>
  <c r="A84" i="2"/>
  <c r="F83" i="2"/>
  <c r="B83" i="2"/>
  <c r="A83" i="2"/>
  <c r="F82" i="2"/>
  <c r="B82" i="2"/>
  <c r="A82" i="2"/>
  <c r="F81" i="2"/>
  <c r="B81" i="2"/>
  <c r="A81" i="2"/>
  <c r="F80" i="2"/>
  <c r="B80" i="2"/>
  <c r="A80" i="2"/>
  <c r="F79" i="2"/>
  <c r="B79" i="2"/>
  <c r="A79" i="2"/>
  <c r="F78" i="2"/>
  <c r="B78" i="2"/>
  <c r="A78" i="2"/>
  <c r="F77" i="2"/>
  <c r="B77" i="2"/>
  <c r="A77" i="2"/>
  <c r="F76" i="2"/>
  <c r="B76" i="2"/>
  <c r="A76" i="2"/>
  <c r="F75" i="2"/>
  <c r="B75" i="2"/>
  <c r="A75" i="2"/>
  <c r="F74" i="2"/>
  <c r="B74" i="2"/>
  <c r="A74" i="2"/>
  <c r="F73" i="2"/>
  <c r="B73" i="2"/>
  <c r="A73" i="2"/>
  <c r="F72" i="2"/>
  <c r="B72" i="2"/>
  <c r="A72" i="2"/>
  <c r="F71" i="2"/>
  <c r="B71" i="2"/>
  <c r="A71" i="2"/>
  <c r="F70" i="2"/>
  <c r="B70" i="2"/>
  <c r="A70" i="2"/>
  <c r="F69" i="2"/>
  <c r="B69" i="2"/>
  <c r="A69" i="2"/>
  <c r="F68" i="2"/>
  <c r="B68" i="2"/>
  <c r="A68" i="2"/>
  <c r="F67" i="2"/>
  <c r="B67" i="2"/>
  <c r="A67" i="2"/>
  <c r="F66" i="2"/>
  <c r="B66" i="2"/>
  <c r="A66" i="2"/>
  <c r="F65" i="2"/>
  <c r="B65" i="2"/>
  <c r="A65" i="2"/>
  <c r="F64" i="2"/>
  <c r="B64" i="2"/>
  <c r="A64" i="2"/>
  <c r="F63" i="2"/>
  <c r="B63" i="2"/>
  <c r="A63" i="2"/>
  <c r="F62" i="2"/>
  <c r="B62" i="2"/>
  <c r="A62" i="2"/>
  <c r="F61" i="2"/>
  <c r="B61" i="2"/>
  <c r="A61" i="2"/>
  <c r="F60" i="2"/>
  <c r="B60" i="2"/>
  <c r="A60" i="2"/>
  <c r="F59" i="2"/>
  <c r="B59" i="2"/>
  <c r="A59" i="2"/>
  <c r="F58" i="2"/>
  <c r="B58" i="2"/>
  <c r="A58" i="2"/>
  <c r="F57" i="2"/>
  <c r="B57" i="2"/>
  <c r="A57" i="2"/>
  <c r="F56" i="2"/>
  <c r="B56" i="2"/>
  <c r="A56" i="2"/>
  <c r="F55" i="2"/>
  <c r="B55" i="2"/>
  <c r="A55" i="2"/>
  <c r="F54" i="2"/>
  <c r="C54" i="2"/>
  <c r="B54" i="2"/>
  <c r="L91" i="2" l="1"/>
  <c r="R90" i="2"/>
  <c r="L90" i="2"/>
  <c r="Q87" i="2"/>
  <c r="L86" i="2"/>
  <c r="L84" i="2"/>
  <c r="R82" i="2"/>
  <c r="L82" i="2"/>
  <c r="Q79" i="2"/>
  <c r="N77" i="2"/>
  <c r="N76" i="2"/>
  <c r="R74" i="2"/>
  <c r="K74" i="2"/>
  <c r="Q71" i="2"/>
  <c r="Q70" i="2"/>
  <c r="N69" i="2"/>
  <c r="N68" i="2"/>
  <c r="R66" i="2"/>
  <c r="L66" i="2"/>
  <c r="N64" i="2"/>
  <c r="R62" i="2"/>
  <c r="L62" i="2"/>
  <c r="K60" i="2"/>
  <c r="R58" i="2"/>
  <c r="K58" i="2"/>
  <c r="Q55" i="2"/>
  <c r="K54" i="2"/>
  <c r="P91" i="2"/>
  <c r="O91" i="2"/>
  <c r="P90" i="2"/>
  <c r="O90" i="2"/>
  <c r="S90" i="2" s="1"/>
  <c r="P89" i="2"/>
  <c r="O89" i="2"/>
  <c r="P88" i="2"/>
  <c r="O88" i="2"/>
  <c r="R88" i="2" s="1"/>
  <c r="P87" i="2"/>
  <c r="O87" i="2"/>
  <c r="R86" i="2"/>
  <c r="P86" i="2"/>
  <c r="O86" i="2"/>
  <c r="P85" i="2"/>
  <c r="O85" i="2"/>
  <c r="Q85" i="2" s="1"/>
  <c r="P84" i="2"/>
  <c r="O84" i="2"/>
  <c r="P83" i="2"/>
  <c r="O83" i="2"/>
  <c r="P82" i="2"/>
  <c r="O82" i="2"/>
  <c r="S82" i="2" s="1"/>
  <c r="P81" i="2"/>
  <c r="O81" i="2"/>
  <c r="P80" i="2"/>
  <c r="O80" i="2"/>
  <c r="R80" i="2" s="1"/>
  <c r="P79" i="2"/>
  <c r="O79" i="2"/>
  <c r="R78" i="2"/>
  <c r="P78" i="2"/>
  <c r="O78" i="2"/>
  <c r="P77" i="2"/>
  <c r="O77" i="2"/>
  <c r="Q77" i="2" s="1"/>
  <c r="P76" i="2"/>
  <c r="O76" i="2"/>
  <c r="P75" i="2"/>
  <c r="O75" i="2"/>
  <c r="P74" i="2"/>
  <c r="O74" i="2"/>
  <c r="S74" i="2" s="1"/>
  <c r="P73" i="2"/>
  <c r="O73" i="2"/>
  <c r="P72" i="2"/>
  <c r="O72" i="2"/>
  <c r="R72" i="2" s="1"/>
  <c r="P71" i="2"/>
  <c r="O71" i="2"/>
  <c r="R70" i="2"/>
  <c r="P70" i="2"/>
  <c r="O70" i="2"/>
  <c r="P69" i="2"/>
  <c r="O69" i="2"/>
  <c r="P68" i="2"/>
  <c r="O68" i="2"/>
  <c r="Q67" i="2"/>
  <c r="P67" i="2"/>
  <c r="O67" i="2"/>
  <c r="Q66" i="2"/>
  <c r="P66" i="2"/>
  <c r="O66" i="2"/>
  <c r="P65" i="2"/>
  <c r="O65" i="2"/>
  <c r="Q65" i="2" s="1"/>
  <c r="P64" i="2"/>
  <c r="O64" i="2"/>
  <c r="P63" i="2"/>
  <c r="O63" i="2"/>
  <c r="P62" i="2"/>
  <c r="O62" i="2"/>
  <c r="P61" i="2"/>
  <c r="O61" i="2"/>
  <c r="P60" i="2"/>
  <c r="O60" i="2"/>
  <c r="P59" i="2"/>
  <c r="O59" i="2"/>
  <c r="S59" i="2" s="1"/>
  <c r="P58" i="2"/>
  <c r="O58" i="2"/>
  <c r="S58" i="2" s="1"/>
  <c r="P57" i="2"/>
  <c r="O57" i="2"/>
  <c r="P56" i="2"/>
  <c r="O56" i="2"/>
  <c r="R56" i="2" s="1"/>
  <c r="P55" i="2"/>
  <c r="O55" i="2"/>
  <c r="K70" i="2"/>
  <c r="M91" i="2"/>
  <c r="I91" i="2"/>
  <c r="M90" i="2"/>
  <c r="I90" i="2"/>
  <c r="M89" i="2"/>
  <c r="I89" i="2"/>
  <c r="M88" i="2"/>
  <c r="I88" i="2"/>
  <c r="M87" i="2"/>
  <c r="I87" i="2"/>
  <c r="M86" i="2"/>
  <c r="I86" i="2"/>
  <c r="M85" i="2"/>
  <c r="I85" i="2"/>
  <c r="M84" i="2"/>
  <c r="I84" i="2"/>
  <c r="M83" i="2"/>
  <c r="I83" i="2"/>
  <c r="M82" i="2"/>
  <c r="I82" i="2"/>
  <c r="M81" i="2"/>
  <c r="I81" i="2"/>
  <c r="M80" i="2"/>
  <c r="I80" i="2"/>
  <c r="M79" i="2"/>
  <c r="I79" i="2"/>
  <c r="H78" i="2"/>
  <c r="K77" i="2"/>
  <c r="G77" i="2"/>
  <c r="K76" i="2"/>
  <c r="G76" i="2"/>
  <c r="K75" i="2"/>
  <c r="G75" i="2"/>
  <c r="M73" i="2"/>
  <c r="I73" i="2"/>
  <c r="M72" i="2"/>
  <c r="I72" i="2"/>
  <c r="M71" i="2"/>
  <c r="I71" i="2"/>
  <c r="H70" i="2"/>
  <c r="K69" i="2"/>
  <c r="G69" i="2"/>
  <c r="K68" i="2"/>
  <c r="G68" i="2"/>
  <c r="K67" i="2"/>
  <c r="G67" i="2"/>
  <c r="G66" i="2"/>
  <c r="K65" i="2"/>
  <c r="G65" i="2"/>
  <c r="K64" i="2"/>
  <c r="G64" i="2"/>
  <c r="K63" i="2"/>
  <c r="G63" i="2"/>
  <c r="G62" i="2"/>
  <c r="L60" i="2"/>
  <c r="H60" i="2"/>
  <c r="L59" i="2"/>
  <c r="H59" i="2"/>
  <c r="L58" i="2"/>
  <c r="H58" i="2"/>
  <c r="L56" i="2"/>
  <c r="H56" i="2"/>
  <c r="L55" i="2"/>
  <c r="H55" i="2"/>
  <c r="L54" i="2"/>
  <c r="H54" i="2"/>
  <c r="A54" i="2"/>
  <c r="P54" i="2"/>
  <c r="O54" i="2"/>
  <c r="U54" i="2"/>
  <c r="I54" i="2" l="1"/>
  <c r="M54" i="2"/>
  <c r="I55" i="2"/>
  <c r="M55" i="2"/>
  <c r="I56" i="2"/>
  <c r="M56" i="2"/>
  <c r="I58" i="2"/>
  <c r="M58" i="2"/>
  <c r="I59" i="2"/>
  <c r="M59" i="2"/>
  <c r="I60" i="2"/>
  <c r="M60" i="2"/>
  <c r="H62" i="2"/>
  <c r="H63" i="2"/>
  <c r="L63" i="2"/>
  <c r="H64" i="2"/>
  <c r="L64" i="2"/>
  <c r="H65" i="2"/>
  <c r="L65" i="2"/>
  <c r="H66" i="2"/>
  <c r="H67" i="2"/>
  <c r="L67" i="2"/>
  <c r="H68" i="2"/>
  <c r="L68" i="2"/>
  <c r="H69" i="2"/>
  <c r="L69" i="2"/>
  <c r="L70" i="2"/>
  <c r="J71" i="2"/>
  <c r="N71" i="2"/>
  <c r="J72" i="2"/>
  <c r="N72" i="2"/>
  <c r="J73" i="2"/>
  <c r="N73" i="2"/>
  <c r="H75" i="2"/>
  <c r="L75" i="2"/>
  <c r="H76" i="2"/>
  <c r="L76" i="2"/>
  <c r="H77" i="2"/>
  <c r="L77" i="2"/>
  <c r="L78" i="2"/>
  <c r="J79" i="2"/>
  <c r="N79" i="2"/>
  <c r="J80" i="2"/>
  <c r="N80" i="2"/>
  <c r="J81" i="2"/>
  <c r="N81" i="2"/>
  <c r="J82" i="2"/>
  <c r="N82" i="2"/>
  <c r="J83" i="2"/>
  <c r="N83" i="2"/>
  <c r="J84" i="2"/>
  <c r="N84" i="2"/>
  <c r="J85" i="2"/>
  <c r="N85" i="2"/>
  <c r="J86" i="2"/>
  <c r="N86" i="2"/>
  <c r="J87" i="2"/>
  <c r="N87" i="2"/>
  <c r="J88" i="2"/>
  <c r="N88" i="2"/>
  <c r="J89" i="2"/>
  <c r="N89" i="2"/>
  <c r="J90" i="2"/>
  <c r="N90" i="2"/>
  <c r="J91" i="2"/>
  <c r="N91" i="2"/>
  <c r="S55" i="2"/>
  <c r="Q61" i="2"/>
  <c r="Q62" i="2"/>
  <c r="Q63" i="2"/>
  <c r="R68" i="2"/>
  <c r="S70" i="2"/>
  <c r="S71" i="2"/>
  <c r="Q75" i="2"/>
  <c r="S79" i="2"/>
  <c r="Q83" i="2"/>
  <c r="S87" i="2"/>
  <c r="Q91" i="2"/>
  <c r="J54" i="2"/>
  <c r="N54" i="2"/>
  <c r="J55" i="2"/>
  <c r="N55" i="2"/>
  <c r="J56" i="2"/>
  <c r="N56" i="2"/>
  <c r="J58" i="2"/>
  <c r="N58" i="2"/>
  <c r="J59" i="2"/>
  <c r="N59" i="2"/>
  <c r="J60" i="2"/>
  <c r="N60" i="2"/>
  <c r="K62" i="2"/>
  <c r="I63" i="2"/>
  <c r="M63" i="2"/>
  <c r="I64" i="2"/>
  <c r="M64" i="2"/>
  <c r="I65" i="2"/>
  <c r="M65" i="2"/>
  <c r="K66" i="2"/>
  <c r="I67" i="2"/>
  <c r="M67" i="2"/>
  <c r="I68" i="2"/>
  <c r="M68" i="2"/>
  <c r="I69" i="2"/>
  <c r="M69" i="2"/>
  <c r="G71" i="2"/>
  <c r="K71" i="2"/>
  <c r="G72" i="2"/>
  <c r="K72" i="2"/>
  <c r="G73" i="2"/>
  <c r="K73" i="2"/>
  <c r="H74" i="2"/>
  <c r="I75" i="2"/>
  <c r="M75" i="2"/>
  <c r="I76" i="2"/>
  <c r="M76" i="2"/>
  <c r="I77" i="2"/>
  <c r="M77" i="2"/>
  <c r="G79" i="2"/>
  <c r="K79" i="2"/>
  <c r="G80" i="2"/>
  <c r="K80" i="2"/>
  <c r="G81" i="2"/>
  <c r="K81" i="2"/>
  <c r="G82" i="2"/>
  <c r="K82" i="2"/>
  <c r="G83" i="2"/>
  <c r="K83" i="2"/>
  <c r="G84" i="2"/>
  <c r="K84" i="2"/>
  <c r="G85" i="2"/>
  <c r="K85" i="2"/>
  <c r="G86" i="2"/>
  <c r="K86" i="2"/>
  <c r="G87" i="2"/>
  <c r="K87" i="2"/>
  <c r="G88" i="2"/>
  <c r="K88" i="2"/>
  <c r="G89" i="2"/>
  <c r="K89" i="2"/>
  <c r="G90" i="2"/>
  <c r="K90" i="2"/>
  <c r="G91" i="2"/>
  <c r="K91" i="2"/>
  <c r="K78" i="2"/>
  <c r="Q57" i="2"/>
  <c r="Q58" i="2"/>
  <c r="Q59" i="2"/>
  <c r="R64" i="2"/>
  <c r="S66" i="2"/>
  <c r="S67" i="2"/>
  <c r="Q73" i="2"/>
  <c r="R76" i="2"/>
  <c r="S78" i="2"/>
  <c r="Q81" i="2"/>
  <c r="R84" i="2"/>
  <c r="S86" i="2"/>
  <c r="Q89" i="2"/>
  <c r="G55" i="2"/>
  <c r="K55" i="2"/>
  <c r="G56" i="2"/>
  <c r="K56" i="2"/>
  <c r="G58" i="2"/>
  <c r="G59" i="2"/>
  <c r="K59" i="2"/>
  <c r="G60" i="2"/>
  <c r="M61" i="2"/>
  <c r="J63" i="2"/>
  <c r="N63" i="2"/>
  <c r="J64" i="2"/>
  <c r="J65" i="2"/>
  <c r="N65" i="2"/>
  <c r="J67" i="2"/>
  <c r="N67" i="2"/>
  <c r="J68" i="2"/>
  <c r="J69" i="2"/>
  <c r="H71" i="2"/>
  <c r="L71" i="2"/>
  <c r="H72" i="2"/>
  <c r="L72" i="2"/>
  <c r="H73" i="2"/>
  <c r="L73" i="2"/>
  <c r="L74" i="2"/>
  <c r="J75" i="2"/>
  <c r="N75" i="2"/>
  <c r="J76" i="2"/>
  <c r="J77" i="2"/>
  <c r="H79" i="2"/>
  <c r="L79" i="2"/>
  <c r="H80" i="2"/>
  <c r="L80" i="2"/>
  <c r="H81" i="2"/>
  <c r="L81" i="2"/>
  <c r="H82" i="2"/>
  <c r="H83" i="2"/>
  <c r="L83" i="2"/>
  <c r="H84" i="2"/>
  <c r="H85" i="2"/>
  <c r="L85" i="2"/>
  <c r="H86" i="2"/>
  <c r="H87" i="2"/>
  <c r="L87" i="2"/>
  <c r="H88" i="2"/>
  <c r="L88" i="2"/>
  <c r="H89" i="2"/>
  <c r="L89" i="2"/>
  <c r="H90" i="2"/>
  <c r="H91" i="2"/>
  <c r="R60" i="2"/>
  <c r="S62" i="2"/>
  <c r="S63" i="2"/>
  <c r="Q69" i="2"/>
  <c r="S75" i="2"/>
  <c r="S83" i="2"/>
  <c r="S91" i="2"/>
  <c r="S57" i="2"/>
  <c r="S65" i="2"/>
  <c r="S73" i="2"/>
  <c r="S85" i="2"/>
  <c r="I61" i="2"/>
  <c r="S56" i="2"/>
  <c r="R57" i="2"/>
  <c r="S60" i="2"/>
  <c r="R61" i="2"/>
  <c r="S64" i="2"/>
  <c r="R65" i="2"/>
  <c r="S68" i="2"/>
  <c r="R69" i="2"/>
  <c r="S72" i="2"/>
  <c r="R73" i="2"/>
  <c r="Q74" i="2"/>
  <c r="S76" i="2"/>
  <c r="R77" i="2"/>
  <c r="Q78" i="2"/>
  <c r="S80" i="2"/>
  <c r="R81" i="2"/>
  <c r="Q82" i="2"/>
  <c r="S84" i="2"/>
  <c r="R85" i="2"/>
  <c r="Q86" i="2"/>
  <c r="S88" i="2"/>
  <c r="R89" i="2"/>
  <c r="Q90" i="2"/>
  <c r="S69" i="2"/>
  <c r="I57" i="2"/>
  <c r="R55" i="2"/>
  <c r="Q56" i="2"/>
  <c r="R59" i="2"/>
  <c r="Q60" i="2"/>
  <c r="R63" i="2"/>
  <c r="Q64" i="2"/>
  <c r="R67" i="2"/>
  <c r="Q68" i="2"/>
  <c r="R71" i="2"/>
  <c r="Q72" i="2"/>
  <c r="R75" i="2"/>
  <c r="Q76" i="2"/>
  <c r="R79" i="2"/>
  <c r="Q80" i="2"/>
  <c r="R83" i="2"/>
  <c r="Q84" i="2"/>
  <c r="R87" i="2"/>
  <c r="Q88" i="2"/>
  <c r="R91" i="2"/>
  <c r="S61" i="2"/>
  <c r="S77" i="2"/>
  <c r="S81" i="2"/>
  <c r="S89" i="2"/>
  <c r="M57" i="2"/>
  <c r="I62" i="2"/>
  <c r="M62" i="2"/>
  <c r="I66" i="2"/>
  <c r="M66" i="2"/>
  <c r="I70" i="2"/>
  <c r="M70" i="2"/>
  <c r="I74" i="2"/>
  <c r="M74" i="2"/>
  <c r="I78" i="2"/>
  <c r="M78" i="2"/>
  <c r="J62" i="2"/>
  <c r="N62" i="2"/>
  <c r="J66" i="2"/>
  <c r="N66" i="2"/>
  <c r="J70" i="2"/>
  <c r="N70" i="2"/>
  <c r="J74" i="2"/>
  <c r="N74" i="2"/>
  <c r="J78" i="2"/>
  <c r="N78" i="2"/>
  <c r="G70" i="2"/>
  <c r="G74" i="2"/>
  <c r="G78" i="2"/>
  <c r="H57" i="2"/>
  <c r="L57" i="2"/>
  <c r="H61" i="2"/>
  <c r="L61" i="2"/>
  <c r="J57" i="2"/>
  <c r="N57" i="2"/>
  <c r="J61" i="2"/>
  <c r="N61" i="2"/>
  <c r="G57" i="2"/>
  <c r="K57" i="2"/>
  <c r="G61" i="2"/>
  <c r="K61" i="2"/>
  <c r="Y37" i="2"/>
  <c r="Y36" i="2"/>
  <c r="Y35" i="2"/>
  <c r="Y34" i="2"/>
  <c r="Y33" i="2"/>
  <c r="Y32" i="2"/>
  <c r="Y31" i="2"/>
  <c r="Y30" i="2"/>
  <c r="Y29" i="2"/>
  <c r="Y28" i="2"/>
  <c r="Y27" i="2"/>
  <c r="Y26" i="2"/>
  <c r="Y25" i="2"/>
  <c r="Y24" i="2"/>
  <c r="Y23" i="2"/>
  <c r="Y22" i="2"/>
  <c r="Y21" i="2"/>
  <c r="Y20" i="2"/>
  <c r="Y19" i="2"/>
  <c r="Y18" i="2"/>
  <c r="Y17" i="2"/>
  <c r="Y16" i="2"/>
  <c r="Y15" i="2"/>
  <c r="Y14" i="2"/>
  <c r="Y13" i="2"/>
  <c r="Y12" i="2"/>
  <c r="Y11" i="2"/>
  <c r="Y10" i="2"/>
  <c r="Y9" i="2"/>
  <c r="Y8" i="2"/>
  <c r="Y7" i="2"/>
  <c r="Y6" i="2"/>
  <c r="Y5" i="2"/>
  <c r="Y4" i="2"/>
  <c r="Y3" i="2"/>
  <c r="W37" i="2" s="1"/>
  <c r="V3" i="2"/>
  <c r="W34" i="2"/>
  <c r="W32" i="2"/>
  <c r="W30" i="2"/>
  <c r="W28" i="2"/>
  <c r="W26" i="2"/>
  <c r="W24" i="2"/>
  <c r="W22" i="2"/>
  <c r="W20" i="2"/>
  <c r="W18" i="2"/>
  <c r="W16" i="2"/>
  <c r="W14" i="2"/>
  <c r="W12" i="2"/>
  <c r="W10" i="2"/>
  <c r="W8" i="2"/>
  <c r="W6" i="2"/>
  <c r="W4" i="2"/>
  <c r="W36" i="2" l="1"/>
  <c r="V4" i="2"/>
  <c r="V5" i="2" s="1"/>
  <c r="V6" i="2" s="1"/>
  <c r="V7" i="2" s="1"/>
  <c r="V8" i="2" s="1"/>
  <c r="V9" i="2" s="1"/>
  <c r="V10" i="2" s="1"/>
  <c r="V11" i="2" s="1"/>
  <c r="V12" i="2" s="1"/>
  <c r="V13" i="2" s="1"/>
  <c r="V14" i="2" s="1"/>
  <c r="V15" i="2" s="1"/>
  <c r="V16" i="2" s="1"/>
  <c r="V17" i="2" s="1"/>
  <c r="V18" i="2" s="1"/>
  <c r="V19" i="2" s="1"/>
  <c r="V20" i="2" s="1"/>
  <c r="V21" i="2" s="1"/>
  <c r="V22" i="2" s="1"/>
  <c r="V23" i="2" s="1"/>
  <c r="V24" i="2" s="1"/>
  <c r="V25" i="2" s="1"/>
  <c r="V26" i="2" s="1"/>
  <c r="V27" i="2" s="1"/>
  <c r="V28" i="2" s="1"/>
  <c r="V29" i="2" s="1"/>
  <c r="V30" i="2" s="1"/>
  <c r="V31" i="2" s="1"/>
  <c r="V32" i="2" s="1"/>
  <c r="V33" i="2" s="1"/>
  <c r="V34" i="2" s="1"/>
  <c r="V35" i="2" s="1"/>
  <c r="V36" i="2" s="1"/>
  <c r="V37" i="2" s="1"/>
  <c r="X3" i="2"/>
  <c r="X4" i="2" s="1"/>
  <c r="W3" i="2"/>
  <c r="W5" i="2"/>
  <c r="W7" i="2"/>
  <c r="W9" i="2"/>
  <c r="W11" i="2"/>
  <c r="W13" i="2"/>
  <c r="W15" i="2"/>
  <c r="W17" i="2"/>
  <c r="W19" i="2"/>
  <c r="W21" i="2"/>
  <c r="W23" i="2"/>
  <c r="W25" i="2"/>
  <c r="W27" i="2"/>
  <c r="W29" i="2"/>
  <c r="W31" i="2"/>
  <c r="W33" i="2"/>
  <c r="W35" i="2"/>
  <c r="X5" i="2" l="1"/>
  <c r="X6" i="2" s="1"/>
  <c r="X7" i="2" s="1"/>
  <c r="X8" i="2" s="1"/>
  <c r="X9" i="2" s="1"/>
  <c r="X10" i="2" s="1"/>
  <c r="X11" i="2" s="1"/>
  <c r="X12" i="2" s="1"/>
  <c r="X13" i="2" s="1"/>
  <c r="X14" i="2" s="1"/>
  <c r="X15" i="2" s="1"/>
  <c r="X16" i="2" s="1"/>
  <c r="X17" i="2" s="1"/>
  <c r="X18" i="2" s="1"/>
  <c r="X19" i="2" s="1"/>
  <c r="X20" i="2" s="1"/>
  <c r="X21" i="2" s="1"/>
  <c r="X22" i="2" s="1"/>
  <c r="X23" i="2" s="1"/>
  <c r="X24" i="2" s="1"/>
  <c r="X25" i="2" s="1"/>
  <c r="X26" i="2" s="1"/>
  <c r="X27" i="2" s="1"/>
  <c r="X28" i="2" s="1"/>
  <c r="X29" i="2" s="1"/>
  <c r="X30" i="2" s="1"/>
  <c r="X31" i="2" s="1"/>
  <c r="X32" i="2" s="1"/>
  <c r="X33" i="2" s="1"/>
  <c r="X34" i="2" s="1"/>
  <c r="X35" i="2" s="1"/>
  <c r="X36" i="2" s="1"/>
  <c r="X37" i="2" s="1"/>
  <c r="W54" i="2"/>
  <c r="X54" i="2"/>
  <c r="V55" i="2" s="1"/>
  <c r="U55" i="2" s="1"/>
  <c r="W55" i="2" l="1"/>
  <c r="X55" i="2"/>
  <c r="V56" i="2" s="1"/>
  <c r="U56" i="2" s="1"/>
  <c r="R54" i="2" l="1"/>
  <c r="G54" i="2"/>
  <c r="S54" i="2"/>
  <c r="Q54" i="2"/>
  <c r="W56" i="2"/>
  <c r="X56" i="2"/>
  <c r="V57" i="2" l="1"/>
  <c r="U57" i="2" s="1"/>
  <c r="W57" i="2"/>
  <c r="X57" i="2"/>
  <c r="V58" i="2" l="1"/>
  <c r="U58" i="2" s="1"/>
  <c r="W58" i="2" l="1"/>
  <c r="X58" i="2"/>
  <c r="V59" i="2" l="1"/>
  <c r="U59" i="2" s="1"/>
  <c r="W59" i="2" l="1"/>
  <c r="X59" i="2"/>
  <c r="V60" i="2" l="1"/>
  <c r="U60" i="2" s="1"/>
  <c r="W60" i="2" l="1"/>
  <c r="X60" i="2"/>
  <c r="V61" i="2" l="1"/>
  <c r="U61" i="2" s="1"/>
  <c r="W61" i="2" l="1"/>
  <c r="X61" i="2"/>
  <c r="V62" i="2" l="1"/>
  <c r="U62" i="2" s="1"/>
  <c r="W62" i="2" l="1"/>
  <c r="X62" i="2"/>
  <c r="V63" i="2" l="1"/>
  <c r="U63" i="2" s="1"/>
  <c r="W63" i="2" l="1"/>
  <c r="X63" i="2"/>
  <c r="V64" i="2" l="1"/>
  <c r="U64" i="2" s="1"/>
  <c r="W64" i="2" l="1"/>
  <c r="X64" i="2"/>
  <c r="V65" i="2" l="1"/>
  <c r="U65" i="2" s="1"/>
  <c r="W65" i="2" l="1"/>
  <c r="X65" i="2"/>
  <c r="V66" i="2" l="1"/>
  <c r="U66" i="2" s="1"/>
  <c r="W66" i="2" l="1"/>
  <c r="X66" i="2"/>
  <c r="V67" i="2" l="1"/>
  <c r="U67" i="2" s="1"/>
  <c r="W67" i="2" l="1"/>
  <c r="X67" i="2"/>
  <c r="V68" i="2" l="1"/>
  <c r="U68" i="2" s="1"/>
  <c r="W68" i="2" l="1"/>
  <c r="X68" i="2"/>
  <c r="V69" i="2" l="1"/>
  <c r="U69" i="2" s="1"/>
  <c r="W69" i="2" l="1"/>
  <c r="X69" i="2"/>
  <c r="V70" i="2" l="1"/>
  <c r="U70" i="2" s="1"/>
  <c r="W70" i="2" l="1"/>
  <c r="X70" i="2"/>
  <c r="V71" i="2" l="1"/>
  <c r="U71" i="2" s="1"/>
  <c r="W71" i="2" l="1"/>
  <c r="X71" i="2"/>
  <c r="V72" i="2" l="1"/>
  <c r="U72" i="2" s="1"/>
  <c r="W72" i="2" l="1"/>
  <c r="X72" i="2"/>
  <c r="V73" i="2" l="1"/>
  <c r="U73" i="2" s="1"/>
  <c r="W73" i="2" l="1"/>
  <c r="X73" i="2"/>
  <c r="V74" i="2" l="1"/>
  <c r="U74" i="2" s="1"/>
  <c r="W74" i="2" l="1"/>
  <c r="X74" i="2"/>
  <c r="V75" i="2" l="1"/>
  <c r="U75" i="2" s="1"/>
  <c r="W75" i="2" l="1"/>
  <c r="X75" i="2"/>
  <c r="V76" i="2" l="1"/>
  <c r="U76" i="2" s="1"/>
  <c r="W76" i="2" l="1"/>
  <c r="X76" i="2"/>
  <c r="V77" i="2" l="1"/>
  <c r="U77" i="2" s="1"/>
  <c r="W77" i="2" l="1"/>
  <c r="X77" i="2"/>
  <c r="V78" i="2" l="1"/>
  <c r="U78" i="2" s="1"/>
  <c r="W78" i="2" l="1"/>
  <c r="X78" i="2"/>
  <c r="V79" i="2" l="1"/>
  <c r="U79" i="2" s="1"/>
  <c r="W79" i="2" l="1"/>
  <c r="X79" i="2"/>
  <c r="V80" i="2" l="1"/>
  <c r="U80" i="2" s="1"/>
  <c r="W80" i="2" l="1"/>
  <c r="X80" i="2"/>
  <c r="V81" i="2" l="1"/>
  <c r="U81" i="2" s="1"/>
  <c r="W81" i="2" l="1"/>
  <c r="X81" i="2"/>
  <c r="V82" i="2" l="1"/>
  <c r="U82" i="2" l="1"/>
  <c r="X82" i="2"/>
  <c r="W82" i="2"/>
  <c r="V83" i="2" l="1"/>
  <c r="X83" i="2" l="1"/>
  <c r="W83" i="2"/>
  <c r="U83" i="2"/>
  <c r="V84" i="2" l="1"/>
  <c r="U84" i="2" l="1"/>
  <c r="X84" i="2"/>
  <c r="W84" i="2"/>
  <c r="V85" i="2" l="1"/>
  <c r="X85" i="2" l="1"/>
  <c r="W85" i="2"/>
  <c r="U85" i="2"/>
  <c r="V86" i="2" l="1"/>
  <c r="U86" i="2" l="1"/>
  <c r="X86" i="2"/>
  <c r="W86" i="2"/>
  <c r="V87" i="2" s="1"/>
  <c r="X87" i="2" l="1"/>
  <c r="W87" i="2"/>
  <c r="U87" i="2"/>
  <c r="V88" i="2" l="1"/>
  <c r="U88" i="2" l="1"/>
  <c r="X88" i="2"/>
  <c r="W88" i="2"/>
  <c r="V89" i="2" l="1"/>
  <c r="X89" i="2" l="1"/>
  <c r="W89" i="2"/>
  <c r="U89" i="2"/>
  <c r="V90" i="2" l="1"/>
  <c r="U90" i="2" l="1"/>
  <c r="X90" i="2"/>
  <c r="W90" i="2"/>
  <c r="V91" i="2" l="1"/>
  <c r="X91" i="2" l="1"/>
  <c r="W91" i="2"/>
  <c r="U91" i="2"/>
</calcChain>
</file>

<file path=xl/sharedStrings.xml><?xml version="1.0" encoding="utf-8"?>
<sst xmlns="http://schemas.openxmlformats.org/spreadsheetml/2006/main" count="713" uniqueCount="68">
  <si>
    <t>Location</t>
  </si>
  <si>
    <t>Shop Name</t>
  </si>
  <si>
    <t>Product Group</t>
  </si>
  <si>
    <t>Product</t>
  </si>
  <si>
    <t>Product Grade</t>
  </si>
  <si>
    <t>Chnl Type</t>
  </si>
  <si>
    <t>Sales Amt Jun16</t>
  </si>
  <si>
    <t>Sales Amt Jul16</t>
  </si>
  <si>
    <t>Sales Amt Aug16</t>
  </si>
  <si>
    <t>Sales Qty Jun16</t>
  </si>
  <si>
    <t>Sales Qty Jul16</t>
  </si>
  <si>
    <t>Sales Qty Aug16</t>
  </si>
  <si>
    <t>Share Amt%</t>
  </si>
  <si>
    <t>Display Qty (Aug16)</t>
  </si>
  <si>
    <t>NewColumn.Promoter Name</t>
  </si>
  <si>
    <t>NewColumn.Promoter Grade</t>
  </si>
  <si>
    <t>NewColumn.Promoter Sales Amt May16</t>
  </si>
  <si>
    <t>NewColumn.Promoter Sales Amt Jun16</t>
  </si>
  <si>
    <t>NewColumn.Promoter Sales Amt Jul16</t>
  </si>
  <si>
    <t>Bangrak</t>
  </si>
  <si>
    <t>Home Electronics</t>
  </si>
  <si>
    <t>IM</t>
  </si>
  <si>
    <t>HHP</t>
  </si>
  <si>
    <t>A</t>
  </si>
  <si>
    <t>HYPER MT</t>
  </si>
  <si>
    <t>MS.DONGKAMON CHOUYNUAN</t>
  </si>
  <si>
    <t>CE</t>
  </si>
  <si>
    <t>AV</t>
  </si>
  <si>
    <t>C</t>
  </si>
  <si>
    <t>MR.ARTIT WONGTANEE</t>
  </si>
  <si>
    <t>MR.WUTTICHAI SUTTHIRAT</t>
  </si>
  <si>
    <t>HA</t>
  </si>
  <si>
    <t>B</t>
  </si>
  <si>
    <t>Ladprao</t>
  </si>
  <si>
    <t>Daungjai</t>
  </si>
  <si>
    <t>OPERATOR SHOP</t>
  </si>
  <si>
    <t>MS.KATWARANG YOMDOY</t>
  </si>
  <si>
    <t>N</t>
  </si>
  <si>
    <t>MS.WANDEE DARASING</t>
  </si>
  <si>
    <t>Pinklao</t>
  </si>
  <si>
    <t>Chokdee</t>
  </si>
  <si>
    <t>PREMIUM MT</t>
  </si>
  <si>
    <t>MS.PRAPATSORN</t>
  </si>
  <si>
    <t>MR.CHATCHAI</t>
  </si>
  <si>
    <t>MR.SUCHART</t>
  </si>
  <si>
    <t>MR.PONCHAI</t>
  </si>
  <si>
    <t>D</t>
  </si>
  <si>
    <t>MR.SANGA</t>
  </si>
  <si>
    <t>Thapra</t>
  </si>
  <si>
    <t>Power Life</t>
  </si>
  <si>
    <t>MR.PATARACHAI WANGLANG</t>
  </si>
  <si>
    <t>MR.WIRAT DAMKERT</t>
  </si>
  <si>
    <t>MR.PAIROJ JARERNPOL</t>
  </si>
  <si>
    <t>MR.PRASET MAHAMMAD</t>
  </si>
  <si>
    <t>Phuket</t>
  </si>
  <si>
    <t>Phuket Express</t>
  </si>
  <si>
    <t>MR.PIRAPONG SAMAPONG</t>
  </si>
  <si>
    <t>To Be</t>
  </si>
  <si>
    <t>As Is</t>
  </si>
  <si>
    <t>Key_ShopProd</t>
  </si>
  <si>
    <t>Key_ID</t>
  </si>
  <si>
    <t>None</t>
  </si>
  <si>
    <t>เงื่อนไข ต้องเรียงลำดับตาม Shop Name หรือ Location + Shop Name</t>
  </si>
  <si>
    <t>Key_Cnt</t>
  </si>
  <si>
    <t>Cust_ID</t>
  </si>
  <si>
    <t>Cust_Prod</t>
  </si>
  <si>
    <t>Cust_Prod_CNT</t>
  </si>
  <si>
    <t>&lt;&lt; บรรทัดนี้ต้องเว้นไว้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</si>
</sst>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[Red]General;"/>
  </numFmts>
  <fonts count="5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A9D08E"/>
      </left>
      <right/>
      <top style="thin">
        <color rgb="FFA9D08E"/>
      </top>
      <bottom/>
      <diagonal/>
    </border>
    <border>
      <left/>
      <right/>
      <top style="thin">
        <color rgb="FFA9D08E"/>
      </top>
      <bottom/>
      <diagonal/>
    </border>
    <border>
      <left style="thin">
        <color rgb="FFA9D08E"/>
      </left>
      <right/>
      <top style="thin">
        <color rgb="FFA9D08E"/>
      </top>
      <bottom style="thin">
        <color rgb="FFA9D08E"/>
      </bottom>
      <diagonal/>
    </border>
    <border>
      <left/>
      <right/>
      <top style="thin">
        <color rgb="FFA9D08E"/>
      </top>
      <bottom style="thin">
        <color rgb="FFA9D08E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NumberFormat="1" applyFont="1" applyFill="1" applyBorder="1" applyAlignment="1"/>
    <xf numFmtId="0" fontId="1" fillId="2" borderId="2" xfId="0" applyNumberFormat="1" applyFont="1" applyFill="1" applyBorder="1" applyAlignment="1"/>
    <xf numFmtId="0" fontId="1" fillId="3" borderId="2" xfId="0" applyNumberFormat="1" applyFont="1" applyFill="1" applyBorder="1" applyAlignment="1"/>
    <xf numFmtId="0" fontId="0" fillId="0" borderId="1" xfId="0" applyNumberFormat="1" applyFill="1" applyBorder="1" applyAlignment="1"/>
    <xf numFmtId="0" fontId="0" fillId="0" borderId="2" xfId="0" applyNumberFormat="1" applyFill="1" applyBorder="1" applyAlignment="1"/>
    <xf numFmtId="0" fontId="0" fillId="4" borderId="1" xfId="0" applyNumberFormat="1" applyFill="1" applyBorder="1" applyAlignment="1"/>
    <xf numFmtId="0" fontId="0" fillId="4" borderId="2" xfId="0" applyNumberFormat="1" applyFill="1" applyBorder="1" applyAlignment="1"/>
    <xf numFmtId="0" fontId="0" fillId="4" borderId="3" xfId="0" applyNumberFormat="1" applyFill="1" applyBorder="1" applyAlignment="1"/>
    <xf numFmtId="0" fontId="0" fillId="4" borderId="4" xfId="0" applyNumberFormat="1" applyFill="1" applyBorder="1" applyAlignment="1"/>
    <xf numFmtId="0" fontId="2" fillId="4" borderId="1" xfId="0" applyNumberFormat="1" applyFont="1" applyFill="1" applyBorder="1" applyAlignment="1"/>
    <xf numFmtId="0" fontId="2" fillId="4" borderId="2" xfId="0" applyNumberFormat="1" applyFont="1" applyFill="1" applyBorder="1" applyAlignment="1"/>
    <xf numFmtId="0" fontId="3" fillId="3" borderId="0" xfId="0" applyNumberFormat="1" applyFont="1" applyFill="1" applyBorder="1" applyAlignment="1"/>
    <xf numFmtId="0" fontId="0" fillId="4" borderId="5" xfId="0" applyNumberFormat="1" applyFill="1" applyBorder="1" applyAlignment="1"/>
    <xf numFmtId="0" fontId="1" fillId="2" borderId="0" xfId="0" applyNumberFormat="1" applyFont="1" applyFill="1" applyBorder="1" applyAlignment="1"/>
    <xf numFmtId="0" fontId="4" fillId="5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Border="1"/>
    <xf numFmtId="164" fontId="0" fillId="0" borderId="0" xfId="0" applyNumberFormat="1" applyBorder="1"/>
    <xf numFmtId="0" fontId="0" fillId="6" borderId="0" xfId="0" applyFill="1"/>
    <xf numFmtId="0" fontId="2" fillId="4" borderId="5" xfId="0" applyNumberFormat="1" applyFont="1" applyFill="1" applyBorder="1" applyAlignment="1">
      <alignment vertical="top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203">
    <dxf>
      <font>
        <color theme="0"/>
      </font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font>
        <color theme="0"/>
      </font>
    </dxf>
    <dxf>
      <font>
        <color theme="0"/>
      </font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font>
        <color theme="0"/>
      </font>
    </dxf>
    <dxf>
      <font>
        <color theme="0"/>
      </font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font>
        <color theme="0"/>
      </font>
    </dxf>
    <dxf>
      <font>
        <color theme="0"/>
      </font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font>
        <color theme="0"/>
      </font>
    </dxf>
    <dxf>
      <font>
        <color theme="0"/>
      </font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font>
        <color theme="0"/>
      </font>
    </dxf>
    <dxf>
      <font>
        <color theme="0"/>
      </font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font>
        <color theme="0"/>
      </font>
    </dxf>
    <dxf>
      <font>
        <color theme="0"/>
      </font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font>
        <color theme="0"/>
      </font>
    </dxf>
    <dxf>
      <font>
        <color theme="0"/>
      </font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font>
        <color theme="0"/>
      </font>
    </dxf>
    <dxf>
      <font>
        <color theme="0"/>
      </font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</dxf>
    <dxf>
      <font>
        <color theme="0"/>
      </font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</dxf>
    <dxf>
      <font>
        <color theme="0"/>
      </font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</dxf>
    <dxf>
      <font>
        <color theme="0"/>
      </font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</dxf>
    <dxf>
      <font>
        <color theme="0"/>
      </font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</dxf>
    <dxf>
      <font>
        <color theme="0"/>
      </font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/>
        <right/>
        <top/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/>
        <right/>
        <top/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border>
        <left/>
        <right/>
        <top/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</dxf>
    <dxf>
      <font>
        <color theme="0"/>
      </font>
      <border>
        <left style="thin">
          <color auto="1"/>
        </left>
        <right style="thin">
          <color auto="1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"/>
  <sheetViews>
    <sheetView workbookViewId="0">
      <selection activeCell="D3" sqref="D3"/>
    </sheetView>
  </sheetViews>
  <sheetFormatPr defaultRowHeight="15" x14ac:dyDescent="0.25"/>
  <cols>
    <col min="2" max="2" width="18.140625" customWidth="1"/>
  </cols>
  <sheetData>
    <row r="1" spans="1:19" x14ac:dyDescent="0.25">
      <c r="A1" s="12" t="s">
        <v>58</v>
      </c>
    </row>
    <row r="2" spans="1:19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</row>
    <row r="3" spans="1:19" x14ac:dyDescent="0.25">
      <c r="A3" s="10" t="s">
        <v>19</v>
      </c>
      <c r="B3" s="11" t="s">
        <v>20</v>
      </c>
      <c r="C3" s="7" t="s">
        <v>21</v>
      </c>
      <c r="D3" s="7" t="s">
        <v>22</v>
      </c>
      <c r="E3" s="7" t="s">
        <v>23</v>
      </c>
      <c r="F3" s="11" t="s">
        <v>24</v>
      </c>
      <c r="G3" s="7">
        <v>807430</v>
      </c>
      <c r="H3" s="7">
        <v>652660</v>
      </c>
      <c r="I3" s="7">
        <v>811670</v>
      </c>
      <c r="J3" s="7">
        <v>94</v>
      </c>
      <c r="K3" s="7">
        <v>84</v>
      </c>
      <c r="L3" s="7">
        <v>92</v>
      </c>
      <c r="M3" s="7">
        <v>0.81499999999999995</v>
      </c>
      <c r="N3" s="7">
        <v>12</v>
      </c>
      <c r="O3" s="7" t="s">
        <v>25</v>
      </c>
      <c r="P3" s="7" t="s">
        <v>23</v>
      </c>
      <c r="Q3" s="7">
        <v>1326070</v>
      </c>
      <c r="R3" s="7">
        <v>807430</v>
      </c>
      <c r="S3" s="7">
        <v>652660</v>
      </c>
    </row>
    <row r="4" spans="1:19" x14ac:dyDescent="0.25">
      <c r="A4" s="10" t="s">
        <v>19</v>
      </c>
      <c r="B4" s="11" t="s">
        <v>20</v>
      </c>
      <c r="C4" s="11" t="s">
        <v>26</v>
      </c>
      <c r="D4" s="11" t="s">
        <v>27</v>
      </c>
      <c r="E4" s="11" t="s">
        <v>28</v>
      </c>
      <c r="F4" s="11" t="s">
        <v>24</v>
      </c>
      <c r="G4" s="11">
        <v>645483</v>
      </c>
      <c r="H4" s="11">
        <v>532041</v>
      </c>
      <c r="I4" s="11">
        <v>538089</v>
      </c>
      <c r="J4" s="11">
        <v>52</v>
      </c>
      <c r="K4" s="11">
        <v>45</v>
      </c>
      <c r="L4" s="11">
        <v>41</v>
      </c>
      <c r="M4" s="11">
        <v>0.40300000000000002</v>
      </c>
      <c r="N4" s="11">
        <v>21</v>
      </c>
      <c r="O4" s="7" t="s">
        <v>29</v>
      </c>
      <c r="P4" s="7" t="s">
        <v>28</v>
      </c>
      <c r="Q4" s="7">
        <v>701190</v>
      </c>
      <c r="R4" s="7">
        <v>611470</v>
      </c>
      <c r="S4" s="7">
        <v>496550</v>
      </c>
    </row>
    <row r="5" spans="1:19" x14ac:dyDescent="0.25">
      <c r="A5" s="10" t="s">
        <v>19</v>
      </c>
      <c r="B5" s="11" t="s">
        <v>20</v>
      </c>
      <c r="C5" s="11" t="s">
        <v>26</v>
      </c>
      <c r="D5" s="11" t="s">
        <v>27</v>
      </c>
      <c r="E5" s="11" t="s">
        <v>28</v>
      </c>
      <c r="F5" s="11" t="s">
        <v>24</v>
      </c>
      <c r="G5" s="11">
        <v>645483</v>
      </c>
      <c r="H5" s="11">
        <v>532041</v>
      </c>
      <c r="I5" s="11">
        <v>538089</v>
      </c>
      <c r="J5" s="11">
        <v>52</v>
      </c>
      <c r="K5" s="11">
        <v>45</v>
      </c>
      <c r="L5" s="11">
        <v>41</v>
      </c>
      <c r="M5" s="11">
        <v>0.40300000000000002</v>
      </c>
      <c r="N5" s="11">
        <v>21</v>
      </c>
      <c r="O5" s="7" t="s">
        <v>30</v>
      </c>
      <c r="P5" s="7" t="s">
        <v>23</v>
      </c>
      <c r="Q5" s="7">
        <v>1239119</v>
      </c>
      <c r="R5" s="7">
        <v>1021233</v>
      </c>
      <c r="S5" s="7">
        <v>672670</v>
      </c>
    </row>
    <row r="6" spans="1:19" x14ac:dyDescent="0.25">
      <c r="A6" s="10" t="s">
        <v>19</v>
      </c>
      <c r="B6" s="11" t="s">
        <v>20</v>
      </c>
      <c r="C6" s="11" t="s">
        <v>26</v>
      </c>
      <c r="D6" s="11" t="s">
        <v>31</v>
      </c>
      <c r="E6" s="11" t="s">
        <v>32</v>
      </c>
      <c r="F6" s="11" t="s">
        <v>24</v>
      </c>
      <c r="G6" s="11">
        <v>1185383</v>
      </c>
      <c r="H6" s="11">
        <v>756995</v>
      </c>
      <c r="I6" s="11">
        <v>942386</v>
      </c>
      <c r="J6" s="11">
        <v>128</v>
      </c>
      <c r="K6" s="11">
        <v>144</v>
      </c>
      <c r="L6" s="11">
        <v>168</v>
      </c>
      <c r="M6" s="11">
        <v>0.23100000000000001</v>
      </c>
      <c r="N6" s="11">
        <v>26</v>
      </c>
      <c r="O6" s="7" t="s">
        <v>29</v>
      </c>
      <c r="P6" s="7" t="s">
        <v>28</v>
      </c>
      <c r="Q6" s="7">
        <v>701190</v>
      </c>
      <c r="R6" s="7">
        <v>611470</v>
      </c>
      <c r="S6" s="7">
        <v>496550</v>
      </c>
    </row>
    <row r="7" spans="1:19" x14ac:dyDescent="0.25">
      <c r="A7" s="10" t="s">
        <v>19</v>
      </c>
      <c r="B7" s="11" t="s">
        <v>20</v>
      </c>
      <c r="C7" s="11" t="s">
        <v>26</v>
      </c>
      <c r="D7" s="11" t="s">
        <v>31</v>
      </c>
      <c r="E7" s="11" t="s">
        <v>32</v>
      </c>
      <c r="F7" s="11" t="s">
        <v>24</v>
      </c>
      <c r="G7" s="11">
        <v>1185383</v>
      </c>
      <c r="H7" s="11">
        <v>756995</v>
      </c>
      <c r="I7" s="11">
        <v>942386</v>
      </c>
      <c r="J7" s="11">
        <v>128</v>
      </c>
      <c r="K7" s="11">
        <v>144</v>
      </c>
      <c r="L7" s="11">
        <v>168</v>
      </c>
      <c r="M7" s="11">
        <v>0.23100000000000001</v>
      </c>
      <c r="N7" s="11">
        <v>26</v>
      </c>
      <c r="O7" s="7" t="s">
        <v>30</v>
      </c>
      <c r="P7" s="7" t="s">
        <v>23</v>
      </c>
      <c r="Q7" s="7">
        <v>1239119</v>
      </c>
      <c r="R7" s="7">
        <v>1021233</v>
      </c>
      <c r="S7" s="7">
        <v>672670</v>
      </c>
    </row>
    <row r="8" spans="1:19" x14ac:dyDescent="0.25">
      <c r="A8" s="4" t="s">
        <v>33</v>
      </c>
      <c r="B8" s="5" t="s">
        <v>34</v>
      </c>
      <c r="C8" s="5" t="s">
        <v>21</v>
      </c>
      <c r="D8" s="5" t="s">
        <v>22</v>
      </c>
      <c r="E8" s="5" t="s">
        <v>32</v>
      </c>
      <c r="F8" s="5" t="s">
        <v>35</v>
      </c>
      <c r="G8" s="5">
        <v>2040693</v>
      </c>
      <c r="H8" s="5">
        <v>3629115</v>
      </c>
      <c r="I8" s="5">
        <v>2299790</v>
      </c>
      <c r="J8" s="5">
        <v>223</v>
      </c>
      <c r="K8" s="5">
        <v>426</v>
      </c>
      <c r="L8" s="5">
        <v>273</v>
      </c>
      <c r="M8" s="5">
        <v>0.27</v>
      </c>
      <c r="N8" s="5">
        <v>6</v>
      </c>
      <c r="O8" s="5" t="s">
        <v>36</v>
      </c>
      <c r="P8" s="5" t="s">
        <v>37</v>
      </c>
      <c r="Q8" s="5"/>
      <c r="R8" s="5">
        <v>2040697</v>
      </c>
      <c r="S8" s="5">
        <v>3724719</v>
      </c>
    </row>
    <row r="9" spans="1:19" x14ac:dyDescent="0.25">
      <c r="A9" s="4" t="s">
        <v>33</v>
      </c>
      <c r="B9" s="5" t="s">
        <v>34</v>
      </c>
      <c r="C9" s="5" t="s">
        <v>21</v>
      </c>
      <c r="D9" s="5" t="s">
        <v>22</v>
      </c>
      <c r="E9" s="5" t="s">
        <v>32</v>
      </c>
      <c r="F9" s="5" t="s">
        <v>35</v>
      </c>
      <c r="G9" s="5">
        <v>2040693</v>
      </c>
      <c r="H9" s="5">
        <v>3629115</v>
      </c>
      <c r="I9" s="5">
        <v>2299790</v>
      </c>
      <c r="J9" s="5">
        <v>223</v>
      </c>
      <c r="K9" s="5">
        <v>426</v>
      </c>
      <c r="L9" s="5">
        <v>273</v>
      </c>
      <c r="M9" s="5">
        <v>0.27</v>
      </c>
      <c r="N9" s="5">
        <v>6</v>
      </c>
      <c r="O9" s="5" t="s">
        <v>38</v>
      </c>
      <c r="P9" s="5" t="s">
        <v>23</v>
      </c>
      <c r="Q9" s="5">
        <v>1860632</v>
      </c>
      <c r="R9" s="5"/>
      <c r="S9" s="5"/>
    </row>
    <row r="10" spans="1:19" x14ac:dyDescent="0.25">
      <c r="A10" s="6" t="s">
        <v>39</v>
      </c>
      <c r="B10" s="7" t="s">
        <v>40</v>
      </c>
      <c r="C10" s="7" t="s">
        <v>21</v>
      </c>
      <c r="D10" s="7" t="s">
        <v>22</v>
      </c>
      <c r="E10" s="7" t="s">
        <v>23</v>
      </c>
      <c r="F10" s="7" t="s">
        <v>41</v>
      </c>
      <c r="G10" s="7">
        <v>3126560</v>
      </c>
      <c r="H10" s="7">
        <v>3376650</v>
      </c>
      <c r="I10" s="7">
        <v>2810380</v>
      </c>
      <c r="J10" s="7">
        <v>300</v>
      </c>
      <c r="K10" s="7">
        <v>314</v>
      </c>
      <c r="L10" s="7">
        <v>254</v>
      </c>
      <c r="M10" s="7">
        <v>0.59099999999999997</v>
      </c>
      <c r="N10" s="7">
        <v>18</v>
      </c>
      <c r="O10" s="7" t="s">
        <v>42</v>
      </c>
      <c r="P10" s="7" t="s">
        <v>23</v>
      </c>
      <c r="Q10" s="7">
        <v>2901250</v>
      </c>
      <c r="R10" s="7">
        <v>3167240</v>
      </c>
      <c r="S10" s="7">
        <v>3438530</v>
      </c>
    </row>
    <row r="11" spans="1:19" x14ac:dyDescent="0.25">
      <c r="A11" s="6" t="s">
        <v>39</v>
      </c>
      <c r="B11" s="7" t="s">
        <v>40</v>
      </c>
      <c r="C11" s="7" t="s">
        <v>26</v>
      </c>
      <c r="D11" s="7" t="s">
        <v>27</v>
      </c>
      <c r="E11" s="7" t="s">
        <v>23</v>
      </c>
      <c r="F11" s="7" t="s">
        <v>41</v>
      </c>
      <c r="G11" s="7">
        <v>5128411</v>
      </c>
      <c r="H11" s="7">
        <v>6091077</v>
      </c>
      <c r="I11" s="7">
        <v>4209539</v>
      </c>
      <c r="J11" s="7">
        <v>218</v>
      </c>
      <c r="K11" s="7">
        <v>211</v>
      </c>
      <c r="L11" s="7">
        <v>165</v>
      </c>
      <c r="M11" s="7">
        <v>0.436</v>
      </c>
      <c r="N11" s="7">
        <v>44</v>
      </c>
      <c r="O11" s="7" t="s">
        <v>43</v>
      </c>
      <c r="P11" s="7" t="s">
        <v>32</v>
      </c>
      <c r="Q11" s="7">
        <v>1738447</v>
      </c>
      <c r="R11" s="7">
        <v>2410277</v>
      </c>
      <c r="S11" s="7">
        <v>2964006</v>
      </c>
    </row>
    <row r="12" spans="1:19" x14ac:dyDescent="0.25">
      <c r="A12" s="6" t="s">
        <v>39</v>
      </c>
      <c r="B12" s="7" t="s">
        <v>40</v>
      </c>
      <c r="C12" s="7" t="s">
        <v>26</v>
      </c>
      <c r="D12" s="7" t="s">
        <v>27</v>
      </c>
      <c r="E12" s="7" t="s">
        <v>23</v>
      </c>
      <c r="F12" s="7" t="s">
        <v>41</v>
      </c>
      <c r="G12" s="7">
        <v>5128411</v>
      </c>
      <c r="H12" s="7">
        <v>6091077</v>
      </c>
      <c r="I12" s="7">
        <v>4209539</v>
      </c>
      <c r="J12" s="7">
        <v>218</v>
      </c>
      <c r="K12" s="7">
        <v>211</v>
      </c>
      <c r="L12" s="7">
        <v>165</v>
      </c>
      <c r="M12" s="7">
        <v>0.436</v>
      </c>
      <c r="N12" s="7">
        <v>44</v>
      </c>
      <c r="O12" s="7" t="s">
        <v>44</v>
      </c>
      <c r="P12" s="7" t="s">
        <v>23</v>
      </c>
      <c r="Q12" s="7">
        <v>1738447</v>
      </c>
      <c r="R12" s="7">
        <v>2410277</v>
      </c>
      <c r="S12" s="7">
        <v>2964006</v>
      </c>
    </row>
    <row r="13" spans="1:19" x14ac:dyDescent="0.25">
      <c r="A13" s="6" t="s">
        <v>39</v>
      </c>
      <c r="B13" s="7" t="s">
        <v>40</v>
      </c>
      <c r="C13" s="7" t="s">
        <v>26</v>
      </c>
      <c r="D13" s="7" t="s">
        <v>27</v>
      </c>
      <c r="E13" s="7" t="s">
        <v>23</v>
      </c>
      <c r="F13" s="7" t="s">
        <v>41</v>
      </c>
      <c r="G13" s="7">
        <v>5128411</v>
      </c>
      <c r="H13" s="7">
        <v>6091077</v>
      </c>
      <c r="I13" s="7">
        <v>4209539</v>
      </c>
      <c r="J13" s="7">
        <v>218</v>
      </c>
      <c r="K13" s="7">
        <v>211</v>
      </c>
      <c r="L13" s="7">
        <v>165</v>
      </c>
      <c r="M13" s="7">
        <v>0.436</v>
      </c>
      <c r="N13" s="7">
        <v>44</v>
      </c>
      <c r="O13" s="7" t="s">
        <v>45</v>
      </c>
      <c r="P13" s="7" t="s">
        <v>46</v>
      </c>
      <c r="Q13" s="7">
        <v>447300</v>
      </c>
      <c r="R13" s="7">
        <v>330580</v>
      </c>
      <c r="S13" s="7">
        <v>412946</v>
      </c>
    </row>
    <row r="14" spans="1:19" x14ac:dyDescent="0.25">
      <c r="A14" s="6" t="s">
        <v>39</v>
      </c>
      <c r="B14" s="7" t="s">
        <v>40</v>
      </c>
      <c r="C14" s="7" t="s">
        <v>26</v>
      </c>
      <c r="D14" s="7" t="s">
        <v>27</v>
      </c>
      <c r="E14" s="7" t="s">
        <v>23</v>
      </c>
      <c r="F14" s="7" t="s">
        <v>41</v>
      </c>
      <c r="G14" s="7">
        <v>5128411</v>
      </c>
      <c r="H14" s="7">
        <v>6091077</v>
      </c>
      <c r="I14" s="7">
        <v>4209539</v>
      </c>
      <c r="J14" s="7">
        <v>218</v>
      </c>
      <c r="K14" s="7">
        <v>211</v>
      </c>
      <c r="L14" s="7">
        <v>165</v>
      </c>
      <c r="M14" s="7">
        <v>0.436</v>
      </c>
      <c r="N14" s="7">
        <v>44</v>
      </c>
      <c r="O14" s="7" t="s">
        <v>47</v>
      </c>
      <c r="P14" s="7" t="s">
        <v>37</v>
      </c>
      <c r="Q14" s="7">
        <v>447300</v>
      </c>
      <c r="R14" s="7">
        <v>330580</v>
      </c>
      <c r="S14" s="7">
        <v>412946</v>
      </c>
    </row>
    <row r="15" spans="1:19" x14ac:dyDescent="0.25">
      <c r="A15" s="6" t="s">
        <v>39</v>
      </c>
      <c r="B15" s="7" t="s">
        <v>40</v>
      </c>
      <c r="C15" s="7" t="s">
        <v>26</v>
      </c>
      <c r="D15" s="7" t="s">
        <v>27</v>
      </c>
      <c r="E15" s="7" t="s">
        <v>32</v>
      </c>
      <c r="F15" s="7" t="s">
        <v>41</v>
      </c>
      <c r="G15" s="7">
        <v>5128411</v>
      </c>
      <c r="H15" s="7"/>
      <c r="I15" s="7"/>
      <c r="J15" s="7">
        <v>218</v>
      </c>
      <c r="K15" s="7"/>
      <c r="L15" s="7"/>
      <c r="M15" s="7">
        <v>0.46899999999999997</v>
      </c>
      <c r="N15" s="7"/>
      <c r="O15" s="7" t="s">
        <v>43</v>
      </c>
      <c r="P15" s="7" t="s">
        <v>32</v>
      </c>
      <c r="Q15" s="7">
        <v>1738447</v>
      </c>
      <c r="R15" s="7">
        <v>2410277</v>
      </c>
      <c r="S15" s="7">
        <v>2964006</v>
      </c>
    </row>
    <row r="16" spans="1:19" x14ac:dyDescent="0.25">
      <c r="A16" s="6" t="s">
        <v>39</v>
      </c>
      <c r="B16" s="7" t="s">
        <v>40</v>
      </c>
      <c r="C16" s="7" t="s">
        <v>26</v>
      </c>
      <c r="D16" s="7" t="s">
        <v>27</v>
      </c>
      <c r="E16" s="7" t="s">
        <v>32</v>
      </c>
      <c r="F16" s="7" t="s">
        <v>41</v>
      </c>
      <c r="G16" s="7">
        <v>5128411</v>
      </c>
      <c r="H16" s="7"/>
      <c r="I16" s="7"/>
      <c r="J16" s="7">
        <v>218</v>
      </c>
      <c r="K16" s="7"/>
      <c r="L16" s="7"/>
      <c r="M16" s="7">
        <v>0.46899999999999997</v>
      </c>
      <c r="N16" s="7"/>
      <c r="O16" s="7" t="s">
        <v>44</v>
      </c>
      <c r="P16" s="7" t="s">
        <v>23</v>
      </c>
      <c r="Q16" s="7">
        <v>1738447</v>
      </c>
      <c r="R16" s="7">
        <v>2410277</v>
      </c>
      <c r="S16" s="7">
        <v>2964006</v>
      </c>
    </row>
    <row r="17" spans="1:19" x14ac:dyDescent="0.25">
      <c r="A17" s="6" t="s">
        <v>39</v>
      </c>
      <c r="B17" s="7" t="s">
        <v>40</v>
      </c>
      <c r="C17" s="7" t="s">
        <v>26</v>
      </c>
      <c r="D17" s="7" t="s">
        <v>27</v>
      </c>
      <c r="E17" s="7" t="s">
        <v>32</v>
      </c>
      <c r="F17" s="7" t="s">
        <v>41</v>
      </c>
      <c r="G17" s="7">
        <v>5128411</v>
      </c>
      <c r="H17" s="7"/>
      <c r="I17" s="7"/>
      <c r="J17" s="7">
        <v>218</v>
      </c>
      <c r="K17" s="7"/>
      <c r="L17" s="7"/>
      <c r="M17" s="7">
        <v>0.46899999999999997</v>
      </c>
      <c r="N17" s="7"/>
      <c r="O17" s="7" t="s">
        <v>45</v>
      </c>
      <c r="P17" s="7" t="s">
        <v>46</v>
      </c>
      <c r="Q17" s="7">
        <v>447300</v>
      </c>
      <c r="R17" s="7">
        <v>330580</v>
      </c>
      <c r="S17" s="7">
        <v>412946</v>
      </c>
    </row>
    <row r="18" spans="1:19" x14ac:dyDescent="0.25">
      <c r="A18" s="6" t="s">
        <v>39</v>
      </c>
      <c r="B18" s="7" t="s">
        <v>40</v>
      </c>
      <c r="C18" s="7" t="s">
        <v>26</v>
      </c>
      <c r="D18" s="7" t="s">
        <v>27</v>
      </c>
      <c r="E18" s="7" t="s">
        <v>32</v>
      </c>
      <c r="F18" s="7" t="s">
        <v>41</v>
      </c>
      <c r="G18" s="7">
        <v>5128411</v>
      </c>
      <c r="H18" s="7"/>
      <c r="I18" s="7"/>
      <c r="J18" s="7">
        <v>218</v>
      </c>
      <c r="K18" s="7"/>
      <c r="L18" s="7"/>
      <c r="M18" s="7">
        <v>0.46899999999999997</v>
      </c>
      <c r="N18" s="7"/>
      <c r="O18" s="7" t="s">
        <v>47</v>
      </c>
      <c r="P18" s="7" t="s">
        <v>37</v>
      </c>
      <c r="Q18" s="7">
        <v>447300</v>
      </c>
      <c r="R18" s="7">
        <v>330580</v>
      </c>
      <c r="S18" s="7">
        <v>412946</v>
      </c>
    </row>
    <row r="19" spans="1:19" x14ac:dyDescent="0.25">
      <c r="A19" s="6" t="s">
        <v>39</v>
      </c>
      <c r="B19" s="7" t="s">
        <v>40</v>
      </c>
      <c r="C19" s="7" t="s">
        <v>26</v>
      </c>
      <c r="D19" s="7" t="s">
        <v>31</v>
      </c>
      <c r="E19" s="7" t="s">
        <v>32</v>
      </c>
      <c r="F19" s="7" t="s">
        <v>41</v>
      </c>
      <c r="G19" s="7">
        <v>776528</v>
      </c>
      <c r="H19" s="7">
        <v>920722</v>
      </c>
      <c r="I19" s="7">
        <v>1447805</v>
      </c>
      <c r="J19" s="7">
        <v>64</v>
      </c>
      <c r="K19" s="7">
        <v>100</v>
      </c>
      <c r="L19" s="7">
        <v>95</v>
      </c>
      <c r="M19" s="7">
        <v>0.51400000000000001</v>
      </c>
      <c r="N19" s="7">
        <v>23</v>
      </c>
      <c r="O19" s="7" t="s">
        <v>43</v>
      </c>
      <c r="P19" s="7" t="s">
        <v>32</v>
      </c>
      <c r="Q19" s="7">
        <v>1738447</v>
      </c>
      <c r="R19" s="7">
        <v>2410277</v>
      </c>
      <c r="S19" s="7">
        <v>2964006</v>
      </c>
    </row>
    <row r="20" spans="1:19" x14ac:dyDescent="0.25">
      <c r="A20" s="6" t="s">
        <v>39</v>
      </c>
      <c r="B20" s="7" t="s">
        <v>40</v>
      </c>
      <c r="C20" s="7" t="s">
        <v>26</v>
      </c>
      <c r="D20" s="7" t="s">
        <v>31</v>
      </c>
      <c r="E20" s="7" t="s">
        <v>32</v>
      </c>
      <c r="F20" s="7" t="s">
        <v>41</v>
      </c>
      <c r="G20" s="7">
        <v>776528</v>
      </c>
      <c r="H20" s="7">
        <v>920722</v>
      </c>
      <c r="I20" s="7">
        <v>1447805</v>
      </c>
      <c r="J20" s="7">
        <v>64</v>
      </c>
      <c r="K20" s="7">
        <v>100</v>
      </c>
      <c r="L20" s="7">
        <v>95</v>
      </c>
      <c r="M20" s="7">
        <v>0.51400000000000001</v>
      </c>
      <c r="N20" s="7">
        <v>23</v>
      </c>
      <c r="O20" s="7" t="s">
        <v>44</v>
      </c>
      <c r="P20" s="7" t="s">
        <v>23</v>
      </c>
      <c r="Q20" s="7">
        <v>1738447</v>
      </c>
      <c r="R20" s="7">
        <v>2410277</v>
      </c>
      <c r="S20" s="7">
        <v>2964006</v>
      </c>
    </row>
    <row r="21" spans="1:19" x14ac:dyDescent="0.25">
      <c r="A21" s="6" t="s">
        <v>39</v>
      </c>
      <c r="B21" s="7" t="s">
        <v>40</v>
      </c>
      <c r="C21" s="7" t="s">
        <v>26</v>
      </c>
      <c r="D21" s="7" t="s">
        <v>31</v>
      </c>
      <c r="E21" s="7" t="s">
        <v>32</v>
      </c>
      <c r="F21" s="7" t="s">
        <v>41</v>
      </c>
      <c r="G21" s="7">
        <v>776528</v>
      </c>
      <c r="H21" s="7">
        <v>920722</v>
      </c>
      <c r="I21" s="7">
        <v>1447805</v>
      </c>
      <c r="J21" s="7">
        <v>64</v>
      </c>
      <c r="K21" s="7">
        <v>100</v>
      </c>
      <c r="L21" s="7">
        <v>95</v>
      </c>
      <c r="M21" s="7">
        <v>0.51400000000000001</v>
      </c>
      <c r="N21" s="7">
        <v>23</v>
      </c>
      <c r="O21" s="7" t="s">
        <v>45</v>
      </c>
      <c r="P21" s="7" t="s">
        <v>46</v>
      </c>
      <c r="Q21" s="7">
        <v>447300</v>
      </c>
      <c r="R21" s="7">
        <v>330580</v>
      </c>
      <c r="S21" s="7">
        <v>412946</v>
      </c>
    </row>
    <row r="22" spans="1:19" x14ac:dyDescent="0.25">
      <c r="A22" s="6" t="s">
        <v>39</v>
      </c>
      <c r="B22" s="7" t="s">
        <v>40</v>
      </c>
      <c r="C22" s="7" t="s">
        <v>26</v>
      </c>
      <c r="D22" s="7" t="s">
        <v>31</v>
      </c>
      <c r="E22" s="7" t="s">
        <v>32</v>
      </c>
      <c r="F22" s="7" t="s">
        <v>41</v>
      </c>
      <c r="G22" s="7">
        <v>776528</v>
      </c>
      <c r="H22" s="7">
        <v>920722</v>
      </c>
      <c r="I22" s="7">
        <v>1447805</v>
      </c>
      <c r="J22" s="7">
        <v>64</v>
      </c>
      <c r="K22" s="7">
        <v>100</v>
      </c>
      <c r="L22" s="7">
        <v>95</v>
      </c>
      <c r="M22" s="7">
        <v>0.51400000000000001</v>
      </c>
      <c r="N22" s="7">
        <v>23</v>
      </c>
      <c r="O22" s="7" t="s">
        <v>47</v>
      </c>
      <c r="P22" s="7" t="s">
        <v>37</v>
      </c>
      <c r="Q22" s="7">
        <v>447300</v>
      </c>
      <c r="R22" s="7">
        <v>330580</v>
      </c>
      <c r="S22" s="7">
        <v>412946</v>
      </c>
    </row>
    <row r="23" spans="1:19" x14ac:dyDescent="0.25">
      <c r="A23" s="6" t="s">
        <v>39</v>
      </c>
      <c r="B23" s="7" t="s">
        <v>40</v>
      </c>
      <c r="C23" s="7" t="s">
        <v>26</v>
      </c>
      <c r="D23" s="7" t="s">
        <v>31</v>
      </c>
      <c r="E23" s="7" t="s">
        <v>46</v>
      </c>
      <c r="F23" s="7" t="s">
        <v>41</v>
      </c>
      <c r="G23" s="7">
        <v>776528</v>
      </c>
      <c r="H23" s="7"/>
      <c r="I23" s="7"/>
      <c r="J23" s="7">
        <v>64</v>
      </c>
      <c r="K23" s="7"/>
      <c r="L23" s="7"/>
      <c r="M23" s="7">
        <v>0.442</v>
      </c>
      <c r="N23" s="7"/>
      <c r="O23" s="7" t="s">
        <v>43</v>
      </c>
      <c r="P23" s="7" t="s">
        <v>32</v>
      </c>
      <c r="Q23" s="7">
        <v>1738447</v>
      </c>
      <c r="R23" s="7">
        <v>2410277</v>
      </c>
      <c r="S23" s="7">
        <v>2964006</v>
      </c>
    </row>
    <row r="24" spans="1:19" x14ac:dyDescent="0.25">
      <c r="A24" s="6" t="s">
        <v>39</v>
      </c>
      <c r="B24" s="7" t="s">
        <v>40</v>
      </c>
      <c r="C24" s="7" t="s">
        <v>26</v>
      </c>
      <c r="D24" s="7" t="s">
        <v>31</v>
      </c>
      <c r="E24" s="7" t="s">
        <v>46</v>
      </c>
      <c r="F24" s="7" t="s">
        <v>41</v>
      </c>
      <c r="G24" s="7">
        <v>776528</v>
      </c>
      <c r="H24" s="7"/>
      <c r="I24" s="7"/>
      <c r="J24" s="7">
        <v>64</v>
      </c>
      <c r="K24" s="7"/>
      <c r="L24" s="7"/>
      <c r="M24" s="7">
        <v>0.442</v>
      </c>
      <c r="N24" s="7"/>
      <c r="O24" s="7" t="s">
        <v>44</v>
      </c>
      <c r="P24" s="7" t="s">
        <v>23</v>
      </c>
      <c r="Q24" s="7">
        <v>1738447</v>
      </c>
      <c r="R24" s="7">
        <v>2410277</v>
      </c>
      <c r="S24" s="7">
        <v>2964006</v>
      </c>
    </row>
    <row r="25" spans="1:19" x14ac:dyDescent="0.25">
      <c r="A25" s="6" t="s">
        <v>39</v>
      </c>
      <c r="B25" s="7" t="s">
        <v>40</v>
      </c>
      <c r="C25" s="7" t="s">
        <v>26</v>
      </c>
      <c r="D25" s="7" t="s">
        <v>31</v>
      </c>
      <c r="E25" s="7" t="s">
        <v>46</v>
      </c>
      <c r="F25" s="7" t="s">
        <v>41</v>
      </c>
      <c r="G25" s="7">
        <v>776528</v>
      </c>
      <c r="H25" s="7"/>
      <c r="I25" s="7"/>
      <c r="J25" s="7">
        <v>64</v>
      </c>
      <c r="K25" s="7"/>
      <c r="L25" s="7"/>
      <c r="M25" s="7">
        <v>0.442</v>
      </c>
      <c r="N25" s="7"/>
      <c r="O25" s="7" t="s">
        <v>45</v>
      </c>
      <c r="P25" s="7" t="s">
        <v>46</v>
      </c>
      <c r="Q25" s="7">
        <v>447300</v>
      </c>
      <c r="R25" s="7">
        <v>330580</v>
      </c>
      <c r="S25" s="7">
        <v>412946</v>
      </c>
    </row>
    <row r="26" spans="1:19" x14ac:dyDescent="0.25">
      <c r="A26" s="6" t="s">
        <v>39</v>
      </c>
      <c r="B26" s="7" t="s">
        <v>40</v>
      </c>
      <c r="C26" s="7" t="s">
        <v>26</v>
      </c>
      <c r="D26" s="7" t="s">
        <v>31</v>
      </c>
      <c r="E26" s="7" t="s">
        <v>46</v>
      </c>
      <c r="F26" s="7" t="s">
        <v>41</v>
      </c>
      <c r="G26" s="7">
        <v>776528</v>
      </c>
      <c r="H26" s="7"/>
      <c r="I26" s="7"/>
      <c r="J26" s="7">
        <v>64</v>
      </c>
      <c r="K26" s="7"/>
      <c r="L26" s="7"/>
      <c r="M26" s="7">
        <v>0.442</v>
      </c>
      <c r="N26" s="7"/>
      <c r="O26" s="7" t="s">
        <v>47</v>
      </c>
      <c r="P26" s="7" t="s">
        <v>37</v>
      </c>
      <c r="Q26" s="7">
        <v>447300</v>
      </c>
      <c r="R26" s="7">
        <v>330580</v>
      </c>
      <c r="S26" s="7">
        <v>412946</v>
      </c>
    </row>
    <row r="27" spans="1:19" x14ac:dyDescent="0.25">
      <c r="A27" s="4" t="s">
        <v>48</v>
      </c>
      <c r="B27" s="5" t="s">
        <v>49</v>
      </c>
      <c r="C27" s="5" t="s">
        <v>26</v>
      </c>
      <c r="D27" s="5" t="s">
        <v>27</v>
      </c>
      <c r="E27" s="5" t="s">
        <v>32</v>
      </c>
      <c r="F27" s="5" t="s">
        <v>41</v>
      </c>
      <c r="G27" s="5">
        <v>1589179</v>
      </c>
      <c r="H27" s="5">
        <v>1365021</v>
      </c>
      <c r="I27" s="5">
        <v>1761363</v>
      </c>
      <c r="J27" s="5">
        <v>82</v>
      </c>
      <c r="K27" s="5">
        <v>68</v>
      </c>
      <c r="L27" s="5">
        <v>84</v>
      </c>
      <c r="M27" s="5">
        <v>0.30199999999999999</v>
      </c>
      <c r="N27" s="5">
        <v>52</v>
      </c>
      <c r="O27" s="5" t="s">
        <v>50</v>
      </c>
      <c r="P27" s="5" t="s">
        <v>28</v>
      </c>
      <c r="Q27" s="5">
        <v>655165</v>
      </c>
      <c r="R27" s="5">
        <v>755090</v>
      </c>
      <c r="S27" s="5">
        <v>656010</v>
      </c>
    </row>
    <row r="28" spans="1:19" x14ac:dyDescent="0.25">
      <c r="A28" s="4" t="s">
        <v>48</v>
      </c>
      <c r="B28" s="5" t="s">
        <v>49</v>
      </c>
      <c r="C28" s="5" t="s">
        <v>26</v>
      </c>
      <c r="D28" s="5" t="s">
        <v>27</v>
      </c>
      <c r="E28" s="5" t="s">
        <v>32</v>
      </c>
      <c r="F28" s="5" t="s">
        <v>41</v>
      </c>
      <c r="G28" s="5">
        <v>1589179</v>
      </c>
      <c r="H28" s="5">
        <v>1365021</v>
      </c>
      <c r="I28" s="5">
        <v>1761363</v>
      </c>
      <c r="J28" s="5">
        <v>82</v>
      </c>
      <c r="K28" s="5">
        <v>68</v>
      </c>
      <c r="L28" s="5">
        <v>84</v>
      </c>
      <c r="M28" s="5">
        <v>0.30199999999999999</v>
      </c>
      <c r="N28" s="5">
        <v>52</v>
      </c>
      <c r="O28" s="5" t="s">
        <v>51</v>
      </c>
      <c r="P28" s="5" t="s">
        <v>32</v>
      </c>
      <c r="Q28" s="5">
        <v>655165</v>
      </c>
      <c r="R28" s="5">
        <v>755090</v>
      </c>
      <c r="S28" s="5">
        <v>656010</v>
      </c>
    </row>
    <row r="29" spans="1:19" x14ac:dyDescent="0.25">
      <c r="A29" s="4" t="s">
        <v>48</v>
      </c>
      <c r="B29" s="5" t="s">
        <v>49</v>
      </c>
      <c r="C29" s="5" t="s">
        <v>26</v>
      </c>
      <c r="D29" s="5" t="s">
        <v>27</v>
      </c>
      <c r="E29" s="5" t="s">
        <v>32</v>
      </c>
      <c r="F29" s="5" t="s">
        <v>41</v>
      </c>
      <c r="G29" s="5">
        <v>1589179</v>
      </c>
      <c r="H29" s="5">
        <v>1365021</v>
      </c>
      <c r="I29" s="5">
        <v>1761363</v>
      </c>
      <c r="J29" s="5">
        <v>82</v>
      </c>
      <c r="K29" s="5">
        <v>68</v>
      </c>
      <c r="L29" s="5">
        <v>84</v>
      </c>
      <c r="M29" s="5">
        <v>0.30199999999999999</v>
      </c>
      <c r="N29" s="5">
        <v>52</v>
      </c>
      <c r="O29" s="5" t="s">
        <v>52</v>
      </c>
      <c r="P29" s="5" t="s">
        <v>28</v>
      </c>
      <c r="Q29" s="5">
        <v>657366</v>
      </c>
      <c r="R29" s="5">
        <v>469260</v>
      </c>
      <c r="S29" s="5">
        <v>683231</v>
      </c>
    </row>
    <row r="30" spans="1:19" x14ac:dyDescent="0.25">
      <c r="A30" s="4" t="s">
        <v>48</v>
      </c>
      <c r="B30" s="5" t="s">
        <v>49</v>
      </c>
      <c r="C30" s="5" t="s">
        <v>26</v>
      </c>
      <c r="D30" s="5" t="s">
        <v>27</v>
      </c>
      <c r="E30" s="5" t="s">
        <v>32</v>
      </c>
      <c r="F30" s="5" t="s">
        <v>41</v>
      </c>
      <c r="G30" s="5">
        <v>1589179</v>
      </c>
      <c r="H30" s="5">
        <v>1365021</v>
      </c>
      <c r="I30" s="5">
        <v>1761363</v>
      </c>
      <c r="J30" s="5">
        <v>82</v>
      </c>
      <c r="K30" s="5">
        <v>68</v>
      </c>
      <c r="L30" s="5">
        <v>84</v>
      </c>
      <c r="M30" s="5">
        <v>0.30199999999999999</v>
      </c>
      <c r="N30" s="5">
        <v>52</v>
      </c>
      <c r="O30" s="5" t="s">
        <v>53</v>
      </c>
      <c r="P30" s="5" t="s">
        <v>32</v>
      </c>
      <c r="Q30" s="5">
        <v>657366</v>
      </c>
      <c r="R30" s="5">
        <v>469260</v>
      </c>
      <c r="S30" s="5">
        <v>683231</v>
      </c>
    </row>
    <row r="31" spans="1:19" x14ac:dyDescent="0.25">
      <c r="A31" s="4" t="s">
        <v>48</v>
      </c>
      <c r="B31" s="5" t="s">
        <v>49</v>
      </c>
      <c r="C31" s="5" t="s">
        <v>26</v>
      </c>
      <c r="D31" s="5" t="s">
        <v>31</v>
      </c>
      <c r="E31" s="5" t="s">
        <v>32</v>
      </c>
      <c r="F31" s="5" t="s">
        <v>41</v>
      </c>
      <c r="G31" s="5">
        <v>1115497</v>
      </c>
      <c r="H31" s="5">
        <v>1409938</v>
      </c>
      <c r="I31" s="5">
        <v>2319619</v>
      </c>
      <c r="J31" s="5">
        <v>78</v>
      </c>
      <c r="K31" s="5">
        <v>103</v>
      </c>
      <c r="L31" s="5">
        <v>191</v>
      </c>
      <c r="M31" s="5">
        <v>0.46500000000000002</v>
      </c>
      <c r="N31" s="5">
        <v>44</v>
      </c>
      <c r="O31" s="5" t="s">
        <v>50</v>
      </c>
      <c r="P31" s="5" t="s">
        <v>28</v>
      </c>
      <c r="Q31" s="5">
        <v>655165</v>
      </c>
      <c r="R31" s="5">
        <v>755090</v>
      </c>
      <c r="S31" s="5">
        <v>656010</v>
      </c>
    </row>
    <row r="32" spans="1:19" x14ac:dyDescent="0.25">
      <c r="A32" s="4" t="s">
        <v>48</v>
      </c>
      <c r="B32" s="5" t="s">
        <v>49</v>
      </c>
      <c r="C32" s="5" t="s">
        <v>26</v>
      </c>
      <c r="D32" s="5" t="s">
        <v>31</v>
      </c>
      <c r="E32" s="5" t="s">
        <v>32</v>
      </c>
      <c r="F32" s="5" t="s">
        <v>41</v>
      </c>
      <c r="G32" s="5">
        <v>1115497</v>
      </c>
      <c r="H32" s="5">
        <v>1409938</v>
      </c>
      <c r="I32" s="5">
        <v>2319619</v>
      </c>
      <c r="J32" s="5">
        <v>78</v>
      </c>
      <c r="K32" s="5">
        <v>103</v>
      </c>
      <c r="L32" s="5">
        <v>191</v>
      </c>
      <c r="M32" s="5">
        <v>0.46500000000000002</v>
      </c>
      <c r="N32" s="5">
        <v>44</v>
      </c>
      <c r="O32" s="5" t="s">
        <v>51</v>
      </c>
      <c r="P32" s="5" t="s">
        <v>32</v>
      </c>
      <c r="Q32" s="5">
        <v>655165</v>
      </c>
      <c r="R32" s="5">
        <v>755090</v>
      </c>
      <c r="S32" s="5">
        <v>656010</v>
      </c>
    </row>
    <row r="33" spans="1:19" x14ac:dyDescent="0.25">
      <c r="A33" s="4" t="s">
        <v>48</v>
      </c>
      <c r="B33" s="5" t="s">
        <v>49</v>
      </c>
      <c r="C33" s="5" t="s">
        <v>26</v>
      </c>
      <c r="D33" s="5" t="s">
        <v>31</v>
      </c>
      <c r="E33" s="5" t="s">
        <v>32</v>
      </c>
      <c r="F33" s="5" t="s">
        <v>41</v>
      </c>
      <c r="G33" s="5">
        <v>1115497</v>
      </c>
      <c r="H33" s="5">
        <v>1409938</v>
      </c>
      <c r="I33" s="5">
        <v>2319619</v>
      </c>
      <c r="J33" s="5">
        <v>78</v>
      </c>
      <c r="K33" s="5">
        <v>103</v>
      </c>
      <c r="L33" s="5">
        <v>191</v>
      </c>
      <c r="M33" s="5">
        <v>0.46500000000000002</v>
      </c>
      <c r="N33" s="5">
        <v>44</v>
      </c>
      <c r="O33" s="5" t="s">
        <v>52</v>
      </c>
      <c r="P33" s="5" t="s">
        <v>28</v>
      </c>
      <c r="Q33" s="5">
        <v>657366</v>
      </c>
      <c r="R33" s="5">
        <v>469260</v>
      </c>
      <c r="S33" s="5">
        <v>683231</v>
      </c>
    </row>
    <row r="34" spans="1:19" x14ac:dyDescent="0.25">
      <c r="A34" s="4" t="s">
        <v>48</v>
      </c>
      <c r="B34" s="5" t="s">
        <v>49</v>
      </c>
      <c r="C34" s="5" t="s">
        <v>26</v>
      </c>
      <c r="D34" s="5" t="s">
        <v>31</v>
      </c>
      <c r="E34" s="5" t="s">
        <v>32</v>
      </c>
      <c r="F34" s="5" t="s">
        <v>41</v>
      </c>
      <c r="G34" s="5">
        <v>1115497</v>
      </c>
      <c r="H34" s="5">
        <v>1409938</v>
      </c>
      <c r="I34" s="5">
        <v>2319619</v>
      </c>
      <c r="J34" s="5">
        <v>78</v>
      </c>
      <c r="K34" s="5">
        <v>103</v>
      </c>
      <c r="L34" s="5">
        <v>191</v>
      </c>
      <c r="M34" s="5">
        <v>0.46500000000000002</v>
      </c>
      <c r="N34" s="5">
        <v>44</v>
      </c>
      <c r="O34" s="5" t="s">
        <v>53</v>
      </c>
      <c r="P34" s="5" t="s">
        <v>32</v>
      </c>
      <c r="Q34" s="5">
        <v>657366</v>
      </c>
      <c r="R34" s="5">
        <v>469260</v>
      </c>
      <c r="S34" s="5">
        <v>683231</v>
      </c>
    </row>
    <row r="35" spans="1:19" x14ac:dyDescent="0.25">
      <c r="A35" s="6" t="s">
        <v>54</v>
      </c>
      <c r="B35" s="7" t="s">
        <v>55</v>
      </c>
      <c r="C35" s="7" t="s">
        <v>26</v>
      </c>
      <c r="D35" s="7" t="s">
        <v>27</v>
      </c>
      <c r="E35" s="7" t="s">
        <v>23</v>
      </c>
      <c r="F35" s="7" t="s">
        <v>41</v>
      </c>
      <c r="G35" s="7">
        <v>932047</v>
      </c>
      <c r="H35" s="7"/>
      <c r="I35" s="7"/>
      <c r="J35" s="7">
        <v>45</v>
      </c>
      <c r="K35" s="7"/>
      <c r="L35" s="7"/>
      <c r="M35" s="7">
        <v>0.48299999999999998</v>
      </c>
      <c r="N35" s="7"/>
      <c r="O35" s="7" t="s">
        <v>56</v>
      </c>
      <c r="P35" s="7" t="s">
        <v>23</v>
      </c>
      <c r="Q35" s="7">
        <v>675450</v>
      </c>
      <c r="R35" s="7">
        <v>1118790</v>
      </c>
      <c r="S35" s="7">
        <v>1394630</v>
      </c>
    </row>
    <row r="36" spans="1:19" x14ac:dyDescent="0.25">
      <c r="A36" s="6" t="s">
        <v>54</v>
      </c>
      <c r="B36" s="7" t="s">
        <v>55</v>
      </c>
      <c r="C36" s="7" t="s">
        <v>26</v>
      </c>
      <c r="D36" s="7" t="s">
        <v>27</v>
      </c>
      <c r="E36" s="7" t="s">
        <v>28</v>
      </c>
      <c r="F36" s="7" t="s">
        <v>41</v>
      </c>
      <c r="G36" s="7"/>
      <c r="H36" s="7">
        <v>1001484</v>
      </c>
      <c r="I36" s="7">
        <v>667103</v>
      </c>
      <c r="J36" s="7"/>
      <c r="K36" s="7">
        <v>51</v>
      </c>
      <c r="L36" s="7">
        <v>39</v>
      </c>
      <c r="M36" s="7">
        <v>0.497</v>
      </c>
      <c r="N36" s="7">
        <v>35</v>
      </c>
      <c r="O36" s="7" t="s">
        <v>56</v>
      </c>
      <c r="P36" s="7" t="s">
        <v>23</v>
      </c>
      <c r="Q36" s="7">
        <v>675450</v>
      </c>
      <c r="R36" s="7">
        <v>1118790</v>
      </c>
      <c r="S36" s="7">
        <v>1394630</v>
      </c>
    </row>
    <row r="37" spans="1:19" x14ac:dyDescent="0.25">
      <c r="A37" s="8" t="s">
        <v>54</v>
      </c>
      <c r="B37" s="9" t="s">
        <v>55</v>
      </c>
      <c r="C37" s="9" t="s">
        <v>26</v>
      </c>
      <c r="D37" s="9" t="s">
        <v>31</v>
      </c>
      <c r="E37" s="9" t="s">
        <v>28</v>
      </c>
      <c r="F37" s="9" t="s">
        <v>41</v>
      </c>
      <c r="G37" s="9">
        <v>288119</v>
      </c>
      <c r="H37" s="9">
        <v>507388</v>
      </c>
      <c r="I37" s="9">
        <v>425051</v>
      </c>
      <c r="J37" s="9">
        <v>26</v>
      </c>
      <c r="K37" s="9">
        <v>38</v>
      </c>
      <c r="L37" s="9">
        <v>39</v>
      </c>
      <c r="M37" s="9">
        <v>0.378</v>
      </c>
      <c r="N37" s="9">
        <v>42</v>
      </c>
      <c r="O37" s="9" t="s">
        <v>56</v>
      </c>
      <c r="P37" s="9" t="s">
        <v>23</v>
      </c>
      <c r="Q37" s="9">
        <v>675450</v>
      </c>
      <c r="R37" s="9">
        <v>1118790</v>
      </c>
      <c r="S37" s="9">
        <v>1394630</v>
      </c>
    </row>
    <row r="40" spans="1:19" x14ac:dyDescent="0.25">
      <c r="A40" s="12" t="s">
        <v>57</v>
      </c>
    </row>
    <row r="41" spans="1:19" x14ac:dyDescent="0.25">
      <c r="A41" s="1" t="s">
        <v>0</v>
      </c>
      <c r="B41" s="2" t="s">
        <v>1</v>
      </c>
      <c r="C41" s="2" t="s">
        <v>2</v>
      </c>
      <c r="D41" s="2" t="s">
        <v>3</v>
      </c>
      <c r="E41" s="2" t="s">
        <v>4</v>
      </c>
      <c r="F41" s="2" t="s">
        <v>5</v>
      </c>
      <c r="G41" s="3" t="s">
        <v>6</v>
      </c>
      <c r="H41" s="3" t="s">
        <v>7</v>
      </c>
      <c r="I41" s="3" t="s">
        <v>8</v>
      </c>
      <c r="J41" s="3" t="s">
        <v>9</v>
      </c>
      <c r="K41" s="3" t="s">
        <v>10</v>
      </c>
      <c r="L41" s="3" t="s">
        <v>11</v>
      </c>
      <c r="M41" s="3" t="s">
        <v>12</v>
      </c>
      <c r="N41" s="3" t="s">
        <v>13</v>
      </c>
      <c r="O41" s="2" t="s">
        <v>14</v>
      </c>
      <c r="P41" s="2" t="s">
        <v>15</v>
      </c>
      <c r="Q41" s="2" t="s">
        <v>16</v>
      </c>
      <c r="R41" s="2" t="s">
        <v>17</v>
      </c>
      <c r="S41" s="2" t="s">
        <v>18</v>
      </c>
    </row>
    <row r="42" spans="1:19" x14ac:dyDescent="0.25">
      <c r="A42" s="21" t="s">
        <v>19</v>
      </c>
      <c r="B42" s="21" t="s">
        <v>20</v>
      </c>
      <c r="C42" s="13" t="s">
        <v>21</v>
      </c>
      <c r="D42" s="13" t="s">
        <v>22</v>
      </c>
      <c r="E42" s="13" t="s">
        <v>23</v>
      </c>
      <c r="F42" s="21" t="s">
        <v>24</v>
      </c>
      <c r="G42" s="13">
        <v>807430</v>
      </c>
      <c r="H42" s="13">
        <v>652660</v>
      </c>
      <c r="I42" s="13">
        <v>811670</v>
      </c>
      <c r="J42" s="13">
        <v>94</v>
      </c>
      <c r="K42" s="13">
        <v>84</v>
      </c>
      <c r="L42" s="13">
        <v>92</v>
      </c>
      <c r="M42" s="13">
        <v>0.81499999999999995</v>
      </c>
      <c r="N42" s="13">
        <v>12</v>
      </c>
      <c r="O42" s="7" t="s">
        <v>25</v>
      </c>
      <c r="P42" s="7" t="s">
        <v>23</v>
      </c>
      <c r="Q42" s="7">
        <v>1326070</v>
      </c>
      <c r="R42" s="7">
        <v>807430</v>
      </c>
      <c r="S42" s="7">
        <v>652660</v>
      </c>
    </row>
    <row r="43" spans="1:19" x14ac:dyDescent="0.25">
      <c r="A43" s="21"/>
      <c r="B43" s="21"/>
      <c r="C43" s="21" t="s">
        <v>26</v>
      </c>
      <c r="D43" s="21" t="s">
        <v>27</v>
      </c>
      <c r="E43" s="21" t="s">
        <v>28</v>
      </c>
      <c r="F43" s="21"/>
      <c r="G43" s="21">
        <v>645483</v>
      </c>
      <c r="H43" s="21">
        <v>532041</v>
      </c>
      <c r="I43" s="21">
        <v>538089</v>
      </c>
      <c r="J43" s="21">
        <v>52</v>
      </c>
      <c r="K43" s="21">
        <v>45</v>
      </c>
      <c r="L43" s="21">
        <v>41</v>
      </c>
      <c r="M43" s="21">
        <v>0.40300000000000002</v>
      </c>
      <c r="N43" s="21">
        <v>21</v>
      </c>
      <c r="O43" s="7" t="s">
        <v>29</v>
      </c>
      <c r="P43" s="7" t="s">
        <v>28</v>
      </c>
      <c r="Q43" s="7">
        <v>701190</v>
      </c>
      <c r="R43" s="7">
        <v>611470</v>
      </c>
      <c r="S43" s="7">
        <v>496550</v>
      </c>
    </row>
    <row r="44" spans="1:19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7" t="s">
        <v>30</v>
      </c>
      <c r="P44" s="7" t="s">
        <v>23</v>
      </c>
      <c r="Q44" s="7">
        <v>1239119</v>
      </c>
      <c r="R44" s="7">
        <v>1021233</v>
      </c>
      <c r="S44" s="7">
        <v>672670</v>
      </c>
    </row>
    <row r="45" spans="1:19" x14ac:dyDescent="0.25">
      <c r="A45" s="21"/>
      <c r="B45" s="21"/>
      <c r="C45" s="21"/>
      <c r="D45" s="21" t="s">
        <v>31</v>
      </c>
      <c r="E45" s="21" t="s">
        <v>32</v>
      </c>
      <c r="F45" s="21"/>
      <c r="G45" s="21">
        <v>1185383</v>
      </c>
      <c r="H45" s="21">
        <v>756995</v>
      </c>
      <c r="I45" s="21">
        <v>942386</v>
      </c>
      <c r="J45" s="21">
        <v>128</v>
      </c>
      <c r="K45" s="21">
        <v>144</v>
      </c>
      <c r="L45" s="21">
        <v>168</v>
      </c>
      <c r="M45" s="21">
        <v>0.23100000000000001</v>
      </c>
      <c r="N45" s="21">
        <v>26</v>
      </c>
      <c r="O45" s="7" t="s">
        <v>29</v>
      </c>
      <c r="P45" s="7" t="s">
        <v>28</v>
      </c>
      <c r="Q45" s="7">
        <v>701190</v>
      </c>
      <c r="R45" s="7">
        <v>611470</v>
      </c>
      <c r="S45" s="7">
        <v>496550</v>
      </c>
    </row>
    <row r="46" spans="1:19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7" t="s">
        <v>30</v>
      </c>
      <c r="P46" s="7" t="s">
        <v>23</v>
      </c>
      <c r="Q46" s="7">
        <v>1239119</v>
      </c>
      <c r="R46" s="7">
        <v>1021233</v>
      </c>
      <c r="S46" s="7">
        <v>672670</v>
      </c>
    </row>
  </sheetData>
  <autoFilter ref="A2:S37"/>
  <mergeCells count="24">
    <mergeCell ref="B42:B46"/>
    <mergeCell ref="A42:A46"/>
    <mergeCell ref="F42:F46"/>
    <mergeCell ref="D45:D46"/>
    <mergeCell ref="E45:E46"/>
    <mergeCell ref="E43:E44"/>
    <mergeCell ref="D43:D44"/>
    <mergeCell ref="C43:C46"/>
    <mergeCell ref="H45:H46"/>
    <mergeCell ref="I45:I46"/>
    <mergeCell ref="I43:I44"/>
    <mergeCell ref="H43:H44"/>
    <mergeCell ref="G45:G46"/>
    <mergeCell ref="G43:G44"/>
    <mergeCell ref="J45:J46"/>
    <mergeCell ref="K45:K46"/>
    <mergeCell ref="L45:L46"/>
    <mergeCell ref="M45:M46"/>
    <mergeCell ref="N45:N46"/>
    <mergeCell ref="N43:N44"/>
    <mergeCell ref="M43:M44"/>
    <mergeCell ref="L43:L44"/>
    <mergeCell ref="K43:K44"/>
    <mergeCell ref="J43:J4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2"/>
  <sheetViews>
    <sheetView tabSelected="1" topLeftCell="A38" workbookViewId="0">
      <selection activeCell="A53" sqref="A53"/>
    </sheetView>
  </sheetViews>
  <sheetFormatPr defaultRowHeight="15" x14ac:dyDescent="0.25"/>
  <cols>
    <col min="2" max="2" width="18.140625" customWidth="1"/>
    <col min="6" max="6" width="15.42578125" customWidth="1"/>
    <col min="15" max="15" width="25.42578125" customWidth="1"/>
  </cols>
  <sheetData>
    <row r="1" spans="1:27" x14ac:dyDescent="0.25">
      <c r="A1" s="12" t="s">
        <v>58</v>
      </c>
      <c r="V1" t="s">
        <v>64</v>
      </c>
      <c r="W1" t="s">
        <v>63</v>
      </c>
      <c r="X1" s="14" t="s">
        <v>60</v>
      </c>
      <c r="Y1" s="14" t="s">
        <v>59</v>
      </c>
    </row>
    <row r="2" spans="1:27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W2" s="16"/>
      <c r="X2" s="15">
        <v>0</v>
      </c>
      <c r="Y2" s="15" t="s">
        <v>61</v>
      </c>
      <c r="AA2" t="s">
        <v>62</v>
      </c>
    </row>
    <row r="3" spans="1:27" x14ac:dyDescent="0.25">
      <c r="A3" s="10" t="s">
        <v>19</v>
      </c>
      <c r="B3" s="11" t="s">
        <v>20</v>
      </c>
      <c r="C3" s="7" t="s">
        <v>21</v>
      </c>
      <c r="D3" s="7" t="s">
        <v>22</v>
      </c>
      <c r="E3" s="7" t="s">
        <v>23</v>
      </c>
      <c r="F3" s="11" t="s">
        <v>24</v>
      </c>
      <c r="G3" s="7">
        <v>807430</v>
      </c>
      <c r="H3" s="7">
        <v>652660</v>
      </c>
      <c r="I3" s="7">
        <v>811670</v>
      </c>
      <c r="J3" s="7">
        <v>94</v>
      </c>
      <c r="K3" s="7">
        <v>84</v>
      </c>
      <c r="L3" s="7">
        <v>92</v>
      </c>
      <c r="M3" s="7">
        <v>0.81499999999999995</v>
      </c>
      <c r="N3" s="7">
        <v>12</v>
      </c>
      <c r="O3" s="7" t="s">
        <v>25</v>
      </c>
      <c r="P3" s="7" t="s">
        <v>23</v>
      </c>
      <c r="Q3" s="7">
        <v>1326070</v>
      </c>
      <c r="R3" s="7">
        <v>807430</v>
      </c>
      <c r="S3" s="7">
        <v>652660</v>
      </c>
      <c r="V3" s="16">
        <f>IF(COUNTIF(B$2:B3,B3)=1,V2+1,V2)</f>
        <v>1</v>
      </c>
      <c r="W3" s="16">
        <f>IF(COUNTIF(Y$2:Y3,Y3)=1,1,0)</f>
        <v>1</v>
      </c>
      <c r="X3" s="16">
        <f>IF(COUNTIF(Y$2:Y3,Y3)=1,X2+1,X2)</f>
        <v>1</v>
      </c>
      <c r="Y3" t="str">
        <f>B3&amp;"_"&amp;D3&amp;"_"&amp;O3</f>
        <v>Home Electronics_HHP_MS.DONGKAMON CHOUYNUAN</v>
      </c>
    </row>
    <row r="4" spans="1:27" x14ac:dyDescent="0.25">
      <c r="A4" s="10" t="s">
        <v>19</v>
      </c>
      <c r="B4" s="11" t="s">
        <v>20</v>
      </c>
      <c r="C4" s="11" t="s">
        <v>26</v>
      </c>
      <c r="D4" s="11" t="s">
        <v>27</v>
      </c>
      <c r="E4" s="11" t="s">
        <v>28</v>
      </c>
      <c r="F4" s="11" t="s">
        <v>24</v>
      </c>
      <c r="G4" s="11">
        <v>645483</v>
      </c>
      <c r="H4" s="11">
        <v>532041</v>
      </c>
      <c r="I4" s="11">
        <v>538089</v>
      </c>
      <c r="J4" s="11">
        <v>52</v>
      </c>
      <c r="K4" s="11">
        <v>45</v>
      </c>
      <c r="L4" s="11">
        <v>41</v>
      </c>
      <c r="M4" s="11">
        <v>0.40300000000000002</v>
      </c>
      <c r="N4" s="11">
        <v>21</v>
      </c>
      <c r="O4" s="7" t="s">
        <v>29</v>
      </c>
      <c r="P4" s="7" t="s">
        <v>28</v>
      </c>
      <c r="Q4" s="7">
        <v>701190</v>
      </c>
      <c r="R4" s="7">
        <v>611470</v>
      </c>
      <c r="S4" s="7">
        <v>496550</v>
      </c>
      <c r="V4" s="16">
        <f>IF(COUNTIF(B$2:B4,B4)=1,V3+1,V3)</f>
        <v>1</v>
      </c>
      <c r="W4" s="16">
        <f>IF(COUNTIF(Y$2:Y4,Y4)=1,1,0)</f>
        <v>1</v>
      </c>
      <c r="X4" s="16">
        <f>IF(COUNTIF(Y$2:Y4,Y4)=1,X3+1,X3)</f>
        <v>2</v>
      </c>
      <c r="Y4" t="str">
        <f t="shared" ref="Y4:Y37" si="0">B4&amp;"_"&amp;D4&amp;"_"&amp;O4</f>
        <v>Home Electronics_AV_MR.ARTIT WONGTANEE</v>
      </c>
    </row>
    <row r="5" spans="1:27" x14ac:dyDescent="0.25">
      <c r="A5" s="10" t="s">
        <v>19</v>
      </c>
      <c r="B5" s="11" t="s">
        <v>20</v>
      </c>
      <c r="C5" s="11" t="s">
        <v>26</v>
      </c>
      <c r="D5" s="11" t="s">
        <v>27</v>
      </c>
      <c r="E5" s="11" t="s">
        <v>28</v>
      </c>
      <c r="F5" s="11" t="s">
        <v>24</v>
      </c>
      <c r="G5" s="11">
        <v>645483</v>
      </c>
      <c r="H5" s="11">
        <v>532041</v>
      </c>
      <c r="I5" s="11">
        <v>538089</v>
      </c>
      <c r="J5" s="11">
        <v>52</v>
      </c>
      <c r="K5" s="11">
        <v>45</v>
      </c>
      <c r="L5" s="11">
        <v>41</v>
      </c>
      <c r="M5" s="11">
        <v>0.40300000000000002</v>
      </c>
      <c r="N5" s="11">
        <v>21</v>
      </c>
      <c r="O5" s="7" t="s">
        <v>30</v>
      </c>
      <c r="P5" s="7" t="s">
        <v>23</v>
      </c>
      <c r="Q5" s="7">
        <v>1239119</v>
      </c>
      <c r="R5" s="7">
        <v>1021233</v>
      </c>
      <c r="S5" s="7">
        <v>672670</v>
      </c>
      <c r="V5" s="16">
        <f>IF(COUNTIF(B$2:B5,B5)=1,V4+1,V4)</f>
        <v>1</v>
      </c>
      <c r="W5" s="16">
        <f>IF(COUNTIF(Y$2:Y5,Y5)=1,1,0)</f>
        <v>1</v>
      </c>
      <c r="X5" s="16">
        <f>IF(COUNTIF(Y$2:Y5,Y5)=1,X4+1,X4)</f>
        <v>3</v>
      </c>
      <c r="Y5" t="str">
        <f t="shared" si="0"/>
        <v>Home Electronics_AV_MR.WUTTICHAI SUTTHIRAT</v>
      </c>
    </row>
    <row r="6" spans="1:27" x14ac:dyDescent="0.25">
      <c r="A6" s="10" t="s">
        <v>19</v>
      </c>
      <c r="B6" s="11" t="s">
        <v>20</v>
      </c>
      <c r="C6" s="11" t="s">
        <v>26</v>
      </c>
      <c r="D6" s="11" t="s">
        <v>31</v>
      </c>
      <c r="E6" s="11" t="s">
        <v>32</v>
      </c>
      <c r="F6" s="11" t="s">
        <v>24</v>
      </c>
      <c r="G6" s="11">
        <v>1185383</v>
      </c>
      <c r="H6" s="11">
        <v>756995</v>
      </c>
      <c r="I6" s="11">
        <v>942386</v>
      </c>
      <c r="J6" s="11">
        <v>128</v>
      </c>
      <c r="K6" s="11">
        <v>144</v>
      </c>
      <c r="L6" s="11">
        <v>168</v>
      </c>
      <c r="M6" s="11">
        <v>0.23100000000000001</v>
      </c>
      <c r="N6" s="11">
        <v>26</v>
      </c>
      <c r="O6" s="7" t="s">
        <v>29</v>
      </c>
      <c r="P6" s="7" t="s">
        <v>28</v>
      </c>
      <c r="Q6" s="7">
        <v>701190</v>
      </c>
      <c r="R6" s="7">
        <v>611470</v>
      </c>
      <c r="S6" s="7">
        <v>496550</v>
      </c>
      <c r="V6" s="16">
        <f>IF(COUNTIF(B$2:B6,B6)=1,V5+1,V5)</f>
        <v>1</v>
      </c>
      <c r="W6" s="16">
        <f>IF(COUNTIF(Y$2:Y6,Y6)=1,1,0)</f>
        <v>1</v>
      </c>
      <c r="X6" s="16">
        <f>IF(COUNTIF(Y$2:Y6,Y6)=1,X5+1,X5)</f>
        <v>4</v>
      </c>
      <c r="Y6" t="str">
        <f t="shared" si="0"/>
        <v>Home Electronics_HA_MR.ARTIT WONGTANEE</v>
      </c>
    </row>
    <row r="7" spans="1:27" x14ac:dyDescent="0.25">
      <c r="A7" s="10" t="s">
        <v>19</v>
      </c>
      <c r="B7" s="11" t="s">
        <v>20</v>
      </c>
      <c r="C7" s="11" t="s">
        <v>26</v>
      </c>
      <c r="D7" s="11" t="s">
        <v>31</v>
      </c>
      <c r="E7" s="11" t="s">
        <v>32</v>
      </c>
      <c r="F7" s="11" t="s">
        <v>24</v>
      </c>
      <c r="G7" s="11">
        <v>1185383</v>
      </c>
      <c r="H7" s="11">
        <v>756995</v>
      </c>
      <c r="I7" s="11">
        <v>942386</v>
      </c>
      <c r="J7" s="11">
        <v>128</v>
      </c>
      <c r="K7" s="11">
        <v>144</v>
      </c>
      <c r="L7" s="11">
        <v>168</v>
      </c>
      <c r="M7" s="11">
        <v>0.23100000000000001</v>
      </c>
      <c r="N7" s="11">
        <v>26</v>
      </c>
      <c r="O7" s="7" t="s">
        <v>30</v>
      </c>
      <c r="P7" s="7" t="s">
        <v>23</v>
      </c>
      <c r="Q7" s="7">
        <v>1239119</v>
      </c>
      <c r="R7" s="7">
        <v>1021233</v>
      </c>
      <c r="S7" s="7">
        <v>672670</v>
      </c>
      <c r="V7" s="16">
        <f>IF(COUNTIF(B$2:B7,B7)=1,V6+1,V6)</f>
        <v>1</v>
      </c>
      <c r="W7" s="16">
        <f>IF(COUNTIF(Y$2:Y7,Y7)=1,1,0)</f>
        <v>1</v>
      </c>
      <c r="X7" s="16">
        <f>IF(COUNTIF(Y$2:Y7,Y7)=1,X6+1,X6)</f>
        <v>5</v>
      </c>
      <c r="Y7" t="str">
        <f t="shared" si="0"/>
        <v>Home Electronics_HA_MR.WUTTICHAI SUTTHIRAT</v>
      </c>
    </row>
    <row r="8" spans="1:27" x14ac:dyDescent="0.25">
      <c r="A8" s="4" t="s">
        <v>33</v>
      </c>
      <c r="B8" s="5" t="s">
        <v>34</v>
      </c>
      <c r="C8" s="5" t="s">
        <v>21</v>
      </c>
      <c r="D8" s="5" t="s">
        <v>22</v>
      </c>
      <c r="E8" s="5" t="s">
        <v>32</v>
      </c>
      <c r="F8" s="5" t="s">
        <v>35</v>
      </c>
      <c r="G8" s="5">
        <v>2040693</v>
      </c>
      <c r="H8" s="5">
        <v>3629115</v>
      </c>
      <c r="I8" s="5">
        <v>2299790</v>
      </c>
      <c r="J8" s="5">
        <v>223</v>
      </c>
      <c r="K8" s="5">
        <v>426</v>
      </c>
      <c r="L8" s="5">
        <v>273</v>
      </c>
      <c r="M8" s="5">
        <v>0.27</v>
      </c>
      <c r="N8" s="5">
        <v>6</v>
      </c>
      <c r="O8" s="5" t="s">
        <v>36</v>
      </c>
      <c r="P8" s="5" t="s">
        <v>37</v>
      </c>
      <c r="Q8" s="5"/>
      <c r="R8" s="5">
        <v>2040697</v>
      </c>
      <c r="S8" s="5">
        <v>3724719</v>
      </c>
      <c r="V8" s="16">
        <f>IF(COUNTIF(B$2:B8,B8)=1,V7+1,V7)</f>
        <v>2</v>
      </c>
      <c r="W8" s="16">
        <f>IF(COUNTIF(Y$2:Y8,Y8)=1,1,0)</f>
        <v>1</v>
      </c>
      <c r="X8" s="16">
        <f>IF(COUNTIF(Y$2:Y8,Y8)=1,X7+1,X7)</f>
        <v>6</v>
      </c>
      <c r="Y8" t="str">
        <f t="shared" si="0"/>
        <v>Daungjai_HHP_MS.KATWARANG YOMDOY</v>
      </c>
    </row>
    <row r="9" spans="1:27" x14ac:dyDescent="0.25">
      <c r="A9" s="4" t="s">
        <v>33</v>
      </c>
      <c r="B9" s="5" t="s">
        <v>34</v>
      </c>
      <c r="C9" s="5" t="s">
        <v>21</v>
      </c>
      <c r="D9" s="5" t="s">
        <v>22</v>
      </c>
      <c r="E9" s="5" t="s">
        <v>32</v>
      </c>
      <c r="F9" s="5" t="s">
        <v>35</v>
      </c>
      <c r="G9" s="5">
        <v>2040693</v>
      </c>
      <c r="H9" s="5">
        <v>3629115</v>
      </c>
      <c r="I9" s="5">
        <v>2299790</v>
      </c>
      <c r="J9" s="5">
        <v>223</v>
      </c>
      <c r="K9" s="5">
        <v>426</v>
      </c>
      <c r="L9" s="5">
        <v>273</v>
      </c>
      <c r="M9" s="5">
        <v>0.27</v>
      </c>
      <c r="N9" s="5">
        <v>6</v>
      </c>
      <c r="O9" s="5" t="s">
        <v>38</v>
      </c>
      <c r="P9" s="5" t="s">
        <v>23</v>
      </c>
      <c r="Q9" s="5">
        <v>1860632</v>
      </c>
      <c r="R9" s="5"/>
      <c r="S9" s="5"/>
      <c r="V9" s="16">
        <f>IF(COUNTIF(B$2:B9,B9)=1,V8+1,V8)</f>
        <v>2</v>
      </c>
      <c r="W9" s="16">
        <f>IF(COUNTIF(Y$2:Y9,Y9)=1,1,0)</f>
        <v>1</v>
      </c>
      <c r="X9" s="16">
        <f>IF(COUNTIF(Y$2:Y9,Y9)=1,X8+1,X8)</f>
        <v>7</v>
      </c>
      <c r="Y9" t="str">
        <f t="shared" si="0"/>
        <v>Daungjai_HHP_MS.WANDEE DARASING</v>
      </c>
    </row>
    <row r="10" spans="1:27" x14ac:dyDescent="0.25">
      <c r="A10" s="6" t="s">
        <v>39</v>
      </c>
      <c r="B10" s="7" t="s">
        <v>40</v>
      </c>
      <c r="C10" s="7" t="s">
        <v>21</v>
      </c>
      <c r="D10" s="7" t="s">
        <v>22</v>
      </c>
      <c r="E10" s="7" t="s">
        <v>23</v>
      </c>
      <c r="F10" s="7" t="s">
        <v>41</v>
      </c>
      <c r="G10" s="7">
        <v>3126560</v>
      </c>
      <c r="H10" s="7">
        <v>3376650</v>
      </c>
      <c r="I10" s="7">
        <v>2810380</v>
      </c>
      <c r="J10" s="7">
        <v>300</v>
      </c>
      <c r="K10" s="7">
        <v>314</v>
      </c>
      <c r="L10" s="7">
        <v>254</v>
      </c>
      <c r="M10" s="7">
        <v>0.59099999999999997</v>
      </c>
      <c r="N10" s="7">
        <v>18</v>
      </c>
      <c r="O10" s="7" t="s">
        <v>42</v>
      </c>
      <c r="P10" s="7" t="s">
        <v>23</v>
      </c>
      <c r="Q10" s="7">
        <v>2901250</v>
      </c>
      <c r="R10" s="7">
        <v>3167240</v>
      </c>
      <c r="S10" s="7">
        <v>3438530</v>
      </c>
      <c r="V10" s="16">
        <f>IF(COUNTIF(B$2:B10,B10)=1,V9+1,V9)</f>
        <v>3</v>
      </c>
      <c r="W10" s="16">
        <f>IF(COUNTIF(Y$2:Y10,Y10)=1,1,0)</f>
        <v>1</v>
      </c>
      <c r="X10" s="16">
        <f>IF(COUNTIF(Y$2:Y10,Y10)=1,X9+1,X9)</f>
        <v>8</v>
      </c>
      <c r="Y10" t="str">
        <f t="shared" si="0"/>
        <v>Chokdee_HHP_MS.PRAPATSORN</v>
      </c>
    </row>
    <row r="11" spans="1:27" x14ac:dyDescent="0.25">
      <c r="A11" s="6" t="s">
        <v>39</v>
      </c>
      <c r="B11" s="7" t="s">
        <v>40</v>
      </c>
      <c r="C11" s="7" t="s">
        <v>26</v>
      </c>
      <c r="D11" s="7" t="s">
        <v>27</v>
      </c>
      <c r="E11" s="7" t="s">
        <v>23</v>
      </c>
      <c r="F11" s="7" t="s">
        <v>41</v>
      </c>
      <c r="G11" s="7">
        <v>5128411</v>
      </c>
      <c r="H11" s="7">
        <v>6091077</v>
      </c>
      <c r="I11" s="7">
        <v>4209539</v>
      </c>
      <c r="J11" s="7">
        <v>218</v>
      </c>
      <c r="K11" s="7">
        <v>211</v>
      </c>
      <c r="L11" s="7">
        <v>165</v>
      </c>
      <c r="M11" s="7">
        <v>0.436</v>
      </c>
      <c r="N11" s="7">
        <v>44</v>
      </c>
      <c r="O11" s="7" t="s">
        <v>43</v>
      </c>
      <c r="P11" s="7" t="s">
        <v>32</v>
      </c>
      <c r="Q11" s="7">
        <v>1738447</v>
      </c>
      <c r="R11" s="7">
        <v>2410277</v>
      </c>
      <c r="S11" s="7">
        <v>2964006</v>
      </c>
      <c r="V11" s="16">
        <f>IF(COUNTIF(B$2:B11,B11)=1,V10+1,V10)</f>
        <v>3</v>
      </c>
      <c r="W11" s="16">
        <f>IF(COUNTIF(Y$2:Y11,Y11)=1,1,0)</f>
        <v>1</v>
      </c>
      <c r="X11" s="16">
        <f>IF(COUNTIF(Y$2:Y11,Y11)=1,X10+1,X10)</f>
        <v>9</v>
      </c>
      <c r="Y11" t="str">
        <f t="shared" si="0"/>
        <v>Chokdee_AV_MR.CHATCHAI</v>
      </c>
    </row>
    <row r="12" spans="1:27" x14ac:dyDescent="0.25">
      <c r="A12" s="6" t="s">
        <v>39</v>
      </c>
      <c r="B12" s="7" t="s">
        <v>40</v>
      </c>
      <c r="C12" s="7" t="s">
        <v>26</v>
      </c>
      <c r="D12" s="7" t="s">
        <v>27</v>
      </c>
      <c r="E12" s="7" t="s">
        <v>23</v>
      </c>
      <c r="F12" s="7" t="s">
        <v>41</v>
      </c>
      <c r="G12" s="7">
        <v>5128411</v>
      </c>
      <c r="H12" s="7">
        <v>6091077</v>
      </c>
      <c r="I12" s="7">
        <v>4209539</v>
      </c>
      <c r="J12" s="7">
        <v>218</v>
      </c>
      <c r="K12" s="7">
        <v>211</v>
      </c>
      <c r="L12" s="7">
        <v>165</v>
      </c>
      <c r="M12" s="7">
        <v>0.436</v>
      </c>
      <c r="N12" s="7">
        <v>44</v>
      </c>
      <c r="O12" s="7" t="s">
        <v>44</v>
      </c>
      <c r="P12" s="7" t="s">
        <v>23</v>
      </c>
      <c r="Q12" s="7">
        <v>1738447</v>
      </c>
      <c r="R12" s="7">
        <v>2410277</v>
      </c>
      <c r="S12" s="7">
        <v>2964006</v>
      </c>
      <c r="V12" s="16">
        <f>IF(COUNTIF(B$2:B12,B12)=1,V11+1,V11)</f>
        <v>3</v>
      </c>
      <c r="W12" s="16">
        <f>IF(COUNTIF(Y$2:Y12,Y12)=1,1,0)</f>
        <v>1</v>
      </c>
      <c r="X12" s="16">
        <f>IF(COUNTIF(Y$2:Y12,Y12)=1,X11+1,X11)</f>
        <v>10</v>
      </c>
      <c r="Y12" t="str">
        <f t="shared" si="0"/>
        <v>Chokdee_AV_MR.SUCHART</v>
      </c>
    </row>
    <row r="13" spans="1:27" x14ac:dyDescent="0.25">
      <c r="A13" s="6" t="s">
        <v>39</v>
      </c>
      <c r="B13" s="7" t="s">
        <v>40</v>
      </c>
      <c r="C13" s="7" t="s">
        <v>26</v>
      </c>
      <c r="D13" s="7" t="s">
        <v>27</v>
      </c>
      <c r="E13" s="7" t="s">
        <v>23</v>
      </c>
      <c r="F13" s="7" t="s">
        <v>41</v>
      </c>
      <c r="G13" s="7">
        <v>5128411</v>
      </c>
      <c r="H13" s="7">
        <v>6091077</v>
      </c>
      <c r="I13" s="7">
        <v>4209539</v>
      </c>
      <c r="J13" s="7">
        <v>218</v>
      </c>
      <c r="K13" s="7">
        <v>211</v>
      </c>
      <c r="L13" s="7">
        <v>165</v>
      </c>
      <c r="M13" s="7">
        <v>0.436</v>
      </c>
      <c r="N13" s="7">
        <v>44</v>
      </c>
      <c r="O13" s="7" t="s">
        <v>45</v>
      </c>
      <c r="P13" s="7" t="s">
        <v>46</v>
      </c>
      <c r="Q13" s="7">
        <v>447300</v>
      </c>
      <c r="R13" s="7">
        <v>330580</v>
      </c>
      <c r="S13" s="7">
        <v>412946</v>
      </c>
      <c r="V13" s="16">
        <f>IF(COUNTIF(B$2:B13,B13)=1,V12+1,V12)</f>
        <v>3</v>
      </c>
      <c r="W13" s="16">
        <f>IF(COUNTIF(Y$2:Y13,Y13)=1,1,0)</f>
        <v>1</v>
      </c>
      <c r="X13" s="16">
        <f>IF(COUNTIF(Y$2:Y13,Y13)=1,X12+1,X12)</f>
        <v>11</v>
      </c>
      <c r="Y13" t="str">
        <f t="shared" si="0"/>
        <v>Chokdee_AV_MR.PONCHAI</v>
      </c>
    </row>
    <row r="14" spans="1:27" x14ac:dyDescent="0.25">
      <c r="A14" s="6" t="s">
        <v>39</v>
      </c>
      <c r="B14" s="7" t="s">
        <v>40</v>
      </c>
      <c r="C14" s="7" t="s">
        <v>26</v>
      </c>
      <c r="D14" s="7" t="s">
        <v>27</v>
      </c>
      <c r="E14" s="7" t="s">
        <v>23</v>
      </c>
      <c r="F14" s="7" t="s">
        <v>41</v>
      </c>
      <c r="G14" s="7">
        <v>5128411</v>
      </c>
      <c r="H14" s="7">
        <v>6091077</v>
      </c>
      <c r="I14" s="7">
        <v>4209539</v>
      </c>
      <c r="J14" s="7">
        <v>218</v>
      </c>
      <c r="K14" s="7">
        <v>211</v>
      </c>
      <c r="L14" s="7">
        <v>165</v>
      </c>
      <c r="M14" s="7">
        <v>0.436</v>
      </c>
      <c r="N14" s="7">
        <v>44</v>
      </c>
      <c r="O14" s="7" t="s">
        <v>47</v>
      </c>
      <c r="P14" s="7" t="s">
        <v>37</v>
      </c>
      <c r="Q14" s="7">
        <v>447300</v>
      </c>
      <c r="R14" s="7">
        <v>330580</v>
      </c>
      <c r="S14" s="7">
        <v>412946</v>
      </c>
      <c r="V14" s="16">
        <f>IF(COUNTIF(B$2:B14,B14)=1,V13+1,V13)</f>
        <v>3</v>
      </c>
      <c r="W14" s="16">
        <f>IF(COUNTIF(Y$2:Y14,Y14)=1,1,0)</f>
        <v>1</v>
      </c>
      <c r="X14" s="16">
        <f>IF(COUNTIF(Y$2:Y14,Y14)=1,X13+1,X13)</f>
        <v>12</v>
      </c>
      <c r="Y14" t="str">
        <f t="shared" si="0"/>
        <v>Chokdee_AV_MR.SANGA</v>
      </c>
    </row>
    <row r="15" spans="1:27" x14ac:dyDescent="0.25">
      <c r="A15" s="6" t="s">
        <v>39</v>
      </c>
      <c r="B15" s="7" t="s">
        <v>40</v>
      </c>
      <c r="C15" s="7" t="s">
        <v>26</v>
      </c>
      <c r="D15" s="7" t="s">
        <v>27</v>
      </c>
      <c r="E15" s="7" t="s">
        <v>32</v>
      </c>
      <c r="F15" s="7" t="s">
        <v>41</v>
      </c>
      <c r="G15" s="7">
        <v>5128411</v>
      </c>
      <c r="H15" s="7"/>
      <c r="I15" s="7"/>
      <c r="J15" s="7">
        <v>218</v>
      </c>
      <c r="K15" s="7"/>
      <c r="L15" s="7"/>
      <c r="M15" s="7">
        <v>0.46899999999999997</v>
      </c>
      <c r="N15" s="7"/>
      <c r="O15" s="7" t="s">
        <v>43</v>
      </c>
      <c r="P15" s="7" t="s">
        <v>32</v>
      </c>
      <c r="Q15" s="7">
        <v>1738447</v>
      </c>
      <c r="R15" s="7">
        <v>2410277</v>
      </c>
      <c r="S15" s="7">
        <v>2964006</v>
      </c>
      <c r="V15" s="16">
        <f>IF(COUNTIF(B$2:B15,B15)=1,V14+1,V14)</f>
        <v>3</v>
      </c>
      <c r="W15" s="16">
        <f>IF(COUNTIF(Y$2:Y15,Y15)=1,1,0)</f>
        <v>0</v>
      </c>
      <c r="X15" s="16">
        <f>IF(COUNTIF(Y$2:Y15,Y15)=1,X14+1,X14)</f>
        <v>12</v>
      </c>
      <c r="Y15" t="str">
        <f t="shared" si="0"/>
        <v>Chokdee_AV_MR.CHATCHAI</v>
      </c>
    </row>
    <row r="16" spans="1:27" x14ac:dyDescent="0.25">
      <c r="A16" s="6" t="s">
        <v>39</v>
      </c>
      <c r="B16" s="7" t="s">
        <v>40</v>
      </c>
      <c r="C16" s="7" t="s">
        <v>26</v>
      </c>
      <c r="D16" s="7" t="s">
        <v>27</v>
      </c>
      <c r="E16" s="7" t="s">
        <v>32</v>
      </c>
      <c r="F16" s="7" t="s">
        <v>41</v>
      </c>
      <c r="G16" s="7">
        <v>5128411</v>
      </c>
      <c r="H16" s="7"/>
      <c r="I16" s="7"/>
      <c r="J16" s="7">
        <v>218</v>
      </c>
      <c r="K16" s="7"/>
      <c r="L16" s="7"/>
      <c r="M16" s="7">
        <v>0.46899999999999997</v>
      </c>
      <c r="N16" s="7"/>
      <c r="O16" s="7" t="s">
        <v>44</v>
      </c>
      <c r="P16" s="7" t="s">
        <v>23</v>
      </c>
      <c r="Q16" s="7">
        <v>1738447</v>
      </c>
      <c r="R16" s="7">
        <v>2410277</v>
      </c>
      <c r="S16" s="7">
        <v>2964006</v>
      </c>
      <c r="V16" s="16">
        <f>IF(COUNTIF(B$2:B16,B16)=1,V15+1,V15)</f>
        <v>3</v>
      </c>
      <c r="W16" s="16">
        <f>IF(COUNTIF(Y$2:Y16,Y16)=1,1,0)</f>
        <v>0</v>
      </c>
      <c r="X16" s="16">
        <f>IF(COUNTIF(Y$2:Y16,Y16)=1,X15+1,X15)</f>
        <v>12</v>
      </c>
      <c r="Y16" t="str">
        <f t="shared" si="0"/>
        <v>Chokdee_AV_MR.SUCHART</v>
      </c>
    </row>
    <row r="17" spans="1:25" x14ac:dyDescent="0.25">
      <c r="A17" s="6" t="s">
        <v>39</v>
      </c>
      <c r="B17" s="7" t="s">
        <v>40</v>
      </c>
      <c r="C17" s="7" t="s">
        <v>26</v>
      </c>
      <c r="D17" s="7" t="s">
        <v>27</v>
      </c>
      <c r="E17" s="7" t="s">
        <v>32</v>
      </c>
      <c r="F17" s="7" t="s">
        <v>41</v>
      </c>
      <c r="G17" s="7">
        <v>5128411</v>
      </c>
      <c r="H17" s="7"/>
      <c r="I17" s="7"/>
      <c r="J17" s="7">
        <v>218</v>
      </c>
      <c r="K17" s="7"/>
      <c r="L17" s="7"/>
      <c r="M17" s="7">
        <v>0.46899999999999997</v>
      </c>
      <c r="N17" s="7"/>
      <c r="O17" s="7" t="s">
        <v>45</v>
      </c>
      <c r="P17" s="7" t="s">
        <v>46</v>
      </c>
      <c r="Q17" s="7">
        <v>447300</v>
      </c>
      <c r="R17" s="7">
        <v>330580</v>
      </c>
      <c r="S17" s="7">
        <v>412946</v>
      </c>
      <c r="V17" s="16">
        <f>IF(COUNTIF(B$2:B17,B17)=1,V16+1,V16)</f>
        <v>3</v>
      </c>
      <c r="W17" s="16">
        <f>IF(COUNTIF(Y$2:Y17,Y17)=1,1,0)</f>
        <v>0</v>
      </c>
      <c r="X17" s="16">
        <f>IF(COUNTIF(Y$2:Y17,Y17)=1,X16+1,X16)</f>
        <v>12</v>
      </c>
      <c r="Y17" t="str">
        <f t="shared" si="0"/>
        <v>Chokdee_AV_MR.PONCHAI</v>
      </c>
    </row>
    <row r="18" spans="1:25" x14ac:dyDescent="0.25">
      <c r="A18" s="6" t="s">
        <v>39</v>
      </c>
      <c r="B18" s="7" t="s">
        <v>40</v>
      </c>
      <c r="C18" s="7" t="s">
        <v>26</v>
      </c>
      <c r="D18" s="7" t="s">
        <v>27</v>
      </c>
      <c r="E18" s="7" t="s">
        <v>32</v>
      </c>
      <c r="F18" s="7" t="s">
        <v>41</v>
      </c>
      <c r="G18" s="7">
        <v>5128411</v>
      </c>
      <c r="H18" s="7"/>
      <c r="I18" s="7"/>
      <c r="J18" s="7">
        <v>218</v>
      </c>
      <c r="K18" s="7"/>
      <c r="L18" s="7"/>
      <c r="M18" s="7">
        <v>0.46899999999999997</v>
      </c>
      <c r="N18" s="7"/>
      <c r="O18" s="7" t="s">
        <v>47</v>
      </c>
      <c r="P18" s="7" t="s">
        <v>37</v>
      </c>
      <c r="Q18" s="7">
        <v>447300</v>
      </c>
      <c r="R18" s="7">
        <v>330580</v>
      </c>
      <c r="S18" s="7">
        <v>412946</v>
      </c>
      <c r="V18" s="16">
        <f>IF(COUNTIF(B$2:B18,B18)=1,V17+1,V17)</f>
        <v>3</v>
      </c>
      <c r="W18" s="16">
        <f>IF(COUNTIF(Y$2:Y18,Y18)=1,1,0)</f>
        <v>0</v>
      </c>
      <c r="X18" s="16">
        <f>IF(COUNTIF(Y$2:Y18,Y18)=1,X17+1,X17)</f>
        <v>12</v>
      </c>
      <c r="Y18" t="str">
        <f t="shared" si="0"/>
        <v>Chokdee_AV_MR.SANGA</v>
      </c>
    </row>
    <row r="19" spans="1:25" x14ac:dyDescent="0.25">
      <c r="A19" s="6" t="s">
        <v>39</v>
      </c>
      <c r="B19" s="7" t="s">
        <v>40</v>
      </c>
      <c r="C19" s="7" t="s">
        <v>26</v>
      </c>
      <c r="D19" s="7" t="s">
        <v>31</v>
      </c>
      <c r="E19" s="7" t="s">
        <v>32</v>
      </c>
      <c r="F19" s="7" t="s">
        <v>41</v>
      </c>
      <c r="G19" s="7">
        <v>776528</v>
      </c>
      <c r="H19" s="7">
        <v>920722</v>
      </c>
      <c r="I19" s="7">
        <v>1447805</v>
      </c>
      <c r="J19" s="7">
        <v>64</v>
      </c>
      <c r="K19" s="7">
        <v>100</v>
      </c>
      <c r="L19" s="7">
        <v>95</v>
      </c>
      <c r="M19" s="7">
        <v>0.51400000000000001</v>
      </c>
      <c r="N19" s="7">
        <v>23</v>
      </c>
      <c r="O19" s="7" t="s">
        <v>43</v>
      </c>
      <c r="P19" s="7" t="s">
        <v>32</v>
      </c>
      <c r="Q19" s="7">
        <v>1738447</v>
      </c>
      <c r="R19" s="7">
        <v>2410277</v>
      </c>
      <c r="S19" s="7">
        <v>2964006</v>
      </c>
      <c r="V19" s="16">
        <f>IF(COUNTIF(B$2:B19,B19)=1,V18+1,V18)</f>
        <v>3</v>
      </c>
      <c r="W19" s="16">
        <f>IF(COUNTIF(Y$2:Y19,Y19)=1,1,0)</f>
        <v>1</v>
      </c>
      <c r="X19" s="16">
        <f>IF(COUNTIF(Y$2:Y19,Y19)=1,X18+1,X18)</f>
        <v>13</v>
      </c>
      <c r="Y19" t="str">
        <f t="shared" si="0"/>
        <v>Chokdee_HA_MR.CHATCHAI</v>
      </c>
    </row>
    <row r="20" spans="1:25" x14ac:dyDescent="0.25">
      <c r="A20" s="6" t="s">
        <v>39</v>
      </c>
      <c r="B20" s="7" t="s">
        <v>40</v>
      </c>
      <c r="C20" s="7" t="s">
        <v>26</v>
      </c>
      <c r="D20" s="7" t="s">
        <v>31</v>
      </c>
      <c r="E20" s="7" t="s">
        <v>32</v>
      </c>
      <c r="F20" s="7" t="s">
        <v>41</v>
      </c>
      <c r="G20" s="7">
        <v>776528</v>
      </c>
      <c r="H20" s="7">
        <v>920722</v>
      </c>
      <c r="I20" s="7">
        <v>1447805</v>
      </c>
      <c r="J20" s="7">
        <v>64</v>
      </c>
      <c r="K20" s="7">
        <v>100</v>
      </c>
      <c r="L20" s="7">
        <v>95</v>
      </c>
      <c r="M20" s="7">
        <v>0.51400000000000001</v>
      </c>
      <c r="N20" s="7">
        <v>23</v>
      </c>
      <c r="O20" s="7" t="s">
        <v>44</v>
      </c>
      <c r="P20" s="7" t="s">
        <v>23</v>
      </c>
      <c r="Q20" s="7">
        <v>1738447</v>
      </c>
      <c r="R20" s="7">
        <v>2410277</v>
      </c>
      <c r="S20" s="7">
        <v>2964006</v>
      </c>
      <c r="V20" s="16">
        <f>IF(COUNTIF(B$2:B20,B20)=1,V19+1,V19)</f>
        <v>3</v>
      </c>
      <c r="W20" s="16">
        <f>IF(COUNTIF(Y$2:Y20,Y20)=1,1,0)</f>
        <v>1</v>
      </c>
      <c r="X20" s="16">
        <f>IF(COUNTIF(Y$2:Y20,Y20)=1,X19+1,X19)</f>
        <v>14</v>
      </c>
      <c r="Y20" t="str">
        <f t="shared" si="0"/>
        <v>Chokdee_HA_MR.SUCHART</v>
      </c>
    </row>
    <row r="21" spans="1:25" x14ac:dyDescent="0.25">
      <c r="A21" s="6" t="s">
        <v>39</v>
      </c>
      <c r="B21" s="7" t="s">
        <v>40</v>
      </c>
      <c r="C21" s="7" t="s">
        <v>26</v>
      </c>
      <c r="D21" s="7" t="s">
        <v>31</v>
      </c>
      <c r="E21" s="7" t="s">
        <v>32</v>
      </c>
      <c r="F21" s="7" t="s">
        <v>41</v>
      </c>
      <c r="G21" s="7">
        <v>776528</v>
      </c>
      <c r="H21" s="7">
        <v>920722</v>
      </c>
      <c r="I21" s="7">
        <v>1447805</v>
      </c>
      <c r="J21" s="7">
        <v>64</v>
      </c>
      <c r="K21" s="7">
        <v>100</v>
      </c>
      <c r="L21" s="7">
        <v>95</v>
      </c>
      <c r="M21" s="7">
        <v>0.51400000000000001</v>
      </c>
      <c r="N21" s="7">
        <v>23</v>
      </c>
      <c r="O21" s="7" t="s">
        <v>45</v>
      </c>
      <c r="P21" s="7" t="s">
        <v>46</v>
      </c>
      <c r="Q21" s="7">
        <v>447300</v>
      </c>
      <c r="R21" s="7">
        <v>330580</v>
      </c>
      <c r="S21" s="7">
        <v>412946</v>
      </c>
      <c r="V21" s="16">
        <f>IF(COUNTIF(B$2:B21,B21)=1,V20+1,V20)</f>
        <v>3</v>
      </c>
      <c r="W21" s="16">
        <f>IF(COUNTIF(Y$2:Y21,Y21)=1,1,0)</f>
        <v>1</v>
      </c>
      <c r="X21" s="16">
        <f>IF(COUNTIF(Y$2:Y21,Y21)=1,X20+1,X20)</f>
        <v>15</v>
      </c>
      <c r="Y21" t="str">
        <f t="shared" si="0"/>
        <v>Chokdee_HA_MR.PONCHAI</v>
      </c>
    </row>
    <row r="22" spans="1:25" x14ac:dyDescent="0.25">
      <c r="A22" s="6" t="s">
        <v>39</v>
      </c>
      <c r="B22" s="7" t="s">
        <v>40</v>
      </c>
      <c r="C22" s="7" t="s">
        <v>26</v>
      </c>
      <c r="D22" s="7" t="s">
        <v>31</v>
      </c>
      <c r="E22" s="7" t="s">
        <v>32</v>
      </c>
      <c r="F22" s="7" t="s">
        <v>41</v>
      </c>
      <c r="G22" s="7">
        <v>776528</v>
      </c>
      <c r="H22" s="7">
        <v>920722</v>
      </c>
      <c r="I22" s="7">
        <v>1447805</v>
      </c>
      <c r="J22" s="7">
        <v>64</v>
      </c>
      <c r="K22" s="7">
        <v>100</v>
      </c>
      <c r="L22" s="7">
        <v>95</v>
      </c>
      <c r="M22" s="7">
        <v>0.51400000000000001</v>
      </c>
      <c r="N22" s="7">
        <v>23</v>
      </c>
      <c r="O22" s="7" t="s">
        <v>47</v>
      </c>
      <c r="P22" s="7" t="s">
        <v>37</v>
      </c>
      <c r="Q22" s="7">
        <v>447300</v>
      </c>
      <c r="R22" s="7">
        <v>330580</v>
      </c>
      <c r="S22" s="7">
        <v>412946</v>
      </c>
      <c r="V22" s="16">
        <f>IF(COUNTIF(B$2:B22,B22)=1,V21+1,V21)</f>
        <v>3</v>
      </c>
      <c r="W22" s="16">
        <f>IF(COUNTIF(Y$2:Y22,Y22)=1,1,0)</f>
        <v>1</v>
      </c>
      <c r="X22" s="16">
        <f>IF(COUNTIF(Y$2:Y22,Y22)=1,X21+1,X21)</f>
        <v>16</v>
      </c>
      <c r="Y22" t="str">
        <f t="shared" si="0"/>
        <v>Chokdee_HA_MR.SANGA</v>
      </c>
    </row>
    <row r="23" spans="1:25" x14ac:dyDescent="0.25">
      <c r="A23" s="6" t="s">
        <v>39</v>
      </c>
      <c r="B23" s="7" t="s">
        <v>40</v>
      </c>
      <c r="C23" s="7" t="s">
        <v>26</v>
      </c>
      <c r="D23" s="7" t="s">
        <v>31</v>
      </c>
      <c r="E23" s="7" t="s">
        <v>46</v>
      </c>
      <c r="F23" s="7" t="s">
        <v>41</v>
      </c>
      <c r="G23" s="7">
        <v>776528</v>
      </c>
      <c r="H23" s="7"/>
      <c r="I23" s="7"/>
      <c r="J23" s="7">
        <v>64</v>
      </c>
      <c r="K23" s="7"/>
      <c r="L23" s="7"/>
      <c r="M23" s="7">
        <v>0.442</v>
      </c>
      <c r="N23" s="7"/>
      <c r="O23" s="7" t="s">
        <v>43</v>
      </c>
      <c r="P23" s="7" t="s">
        <v>32</v>
      </c>
      <c r="Q23" s="7">
        <v>1738447</v>
      </c>
      <c r="R23" s="7">
        <v>2410277</v>
      </c>
      <c r="S23" s="7">
        <v>2964006</v>
      </c>
      <c r="V23" s="16">
        <f>IF(COUNTIF(B$2:B23,B23)=1,V22+1,V22)</f>
        <v>3</v>
      </c>
      <c r="W23" s="16">
        <f>IF(COUNTIF(Y$2:Y23,Y23)=1,1,0)</f>
        <v>0</v>
      </c>
      <c r="X23" s="16">
        <f>IF(COUNTIF(Y$2:Y23,Y23)=1,X22+1,X22)</f>
        <v>16</v>
      </c>
      <c r="Y23" t="str">
        <f t="shared" si="0"/>
        <v>Chokdee_HA_MR.CHATCHAI</v>
      </c>
    </row>
    <row r="24" spans="1:25" x14ac:dyDescent="0.25">
      <c r="A24" s="6" t="s">
        <v>39</v>
      </c>
      <c r="B24" s="7" t="s">
        <v>40</v>
      </c>
      <c r="C24" s="7" t="s">
        <v>26</v>
      </c>
      <c r="D24" s="7" t="s">
        <v>31</v>
      </c>
      <c r="E24" s="7" t="s">
        <v>46</v>
      </c>
      <c r="F24" s="7" t="s">
        <v>41</v>
      </c>
      <c r="G24" s="7">
        <v>776528</v>
      </c>
      <c r="H24" s="7"/>
      <c r="I24" s="7"/>
      <c r="J24" s="7">
        <v>64</v>
      </c>
      <c r="K24" s="7"/>
      <c r="L24" s="7"/>
      <c r="M24" s="7">
        <v>0.442</v>
      </c>
      <c r="N24" s="7"/>
      <c r="O24" s="7" t="s">
        <v>44</v>
      </c>
      <c r="P24" s="7" t="s">
        <v>23</v>
      </c>
      <c r="Q24" s="7">
        <v>1738447</v>
      </c>
      <c r="R24" s="7">
        <v>2410277</v>
      </c>
      <c r="S24" s="7">
        <v>2964006</v>
      </c>
      <c r="V24" s="16">
        <f>IF(COUNTIF(B$2:B24,B24)=1,V23+1,V23)</f>
        <v>3</v>
      </c>
      <c r="W24" s="16">
        <f>IF(COUNTIF(Y$2:Y24,Y24)=1,1,0)</f>
        <v>0</v>
      </c>
      <c r="X24" s="16">
        <f>IF(COUNTIF(Y$2:Y24,Y24)=1,X23+1,X23)</f>
        <v>16</v>
      </c>
      <c r="Y24" t="str">
        <f t="shared" si="0"/>
        <v>Chokdee_HA_MR.SUCHART</v>
      </c>
    </row>
    <row r="25" spans="1:25" x14ac:dyDescent="0.25">
      <c r="A25" s="6" t="s">
        <v>39</v>
      </c>
      <c r="B25" s="7" t="s">
        <v>40</v>
      </c>
      <c r="C25" s="7" t="s">
        <v>26</v>
      </c>
      <c r="D25" s="7" t="s">
        <v>31</v>
      </c>
      <c r="E25" s="7" t="s">
        <v>46</v>
      </c>
      <c r="F25" s="7" t="s">
        <v>41</v>
      </c>
      <c r="G25" s="7">
        <v>776528</v>
      </c>
      <c r="H25" s="7"/>
      <c r="I25" s="7"/>
      <c r="J25" s="7">
        <v>64</v>
      </c>
      <c r="K25" s="7"/>
      <c r="L25" s="7"/>
      <c r="M25" s="7">
        <v>0.442</v>
      </c>
      <c r="N25" s="7"/>
      <c r="O25" s="7" t="s">
        <v>45</v>
      </c>
      <c r="P25" s="7" t="s">
        <v>46</v>
      </c>
      <c r="Q25" s="7">
        <v>447300</v>
      </c>
      <c r="R25" s="7">
        <v>330580</v>
      </c>
      <c r="S25" s="7">
        <v>412946</v>
      </c>
      <c r="V25" s="16">
        <f>IF(COUNTIF(B$2:B25,B25)=1,V24+1,V24)</f>
        <v>3</v>
      </c>
      <c r="W25" s="16">
        <f>IF(COUNTIF(Y$2:Y25,Y25)=1,1,0)</f>
        <v>0</v>
      </c>
      <c r="X25" s="16">
        <f>IF(COUNTIF(Y$2:Y25,Y25)=1,X24+1,X24)</f>
        <v>16</v>
      </c>
      <c r="Y25" t="str">
        <f t="shared" si="0"/>
        <v>Chokdee_HA_MR.PONCHAI</v>
      </c>
    </row>
    <row r="26" spans="1:25" x14ac:dyDescent="0.25">
      <c r="A26" s="6" t="s">
        <v>39</v>
      </c>
      <c r="B26" s="7" t="s">
        <v>40</v>
      </c>
      <c r="C26" s="7" t="s">
        <v>26</v>
      </c>
      <c r="D26" s="7" t="s">
        <v>31</v>
      </c>
      <c r="E26" s="7" t="s">
        <v>46</v>
      </c>
      <c r="F26" s="7" t="s">
        <v>41</v>
      </c>
      <c r="G26" s="7">
        <v>776528</v>
      </c>
      <c r="H26" s="7"/>
      <c r="I26" s="7"/>
      <c r="J26" s="7">
        <v>64</v>
      </c>
      <c r="K26" s="7"/>
      <c r="L26" s="7"/>
      <c r="M26" s="7">
        <v>0.442</v>
      </c>
      <c r="N26" s="7"/>
      <c r="O26" s="7" t="s">
        <v>47</v>
      </c>
      <c r="P26" s="7" t="s">
        <v>37</v>
      </c>
      <c r="Q26" s="7">
        <v>447300</v>
      </c>
      <c r="R26" s="7">
        <v>330580</v>
      </c>
      <c r="S26" s="7">
        <v>412946</v>
      </c>
      <c r="V26" s="16">
        <f>IF(COUNTIF(B$2:B26,B26)=1,V25+1,V25)</f>
        <v>3</v>
      </c>
      <c r="W26" s="16">
        <f>IF(COUNTIF(Y$2:Y26,Y26)=1,1,0)</f>
        <v>0</v>
      </c>
      <c r="X26" s="16">
        <f>IF(COUNTIF(Y$2:Y26,Y26)=1,X25+1,X25)</f>
        <v>16</v>
      </c>
      <c r="Y26" t="str">
        <f t="shared" si="0"/>
        <v>Chokdee_HA_MR.SANGA</v>
      </c>
    </row>
    <row r="27" spans="1:25" x14ac:dyDescent="0.25">
      <c r="A27" s="4" t="s">
        <v>48</v>
      </c>
      <c r="B27" s="5" t="s">
        <v>49</v>
      </c>
      <c r="C27" s="5" t="s">
        <v>26</v>
      </c>
      <c r="D27" s="5" t="s">
        <v>27</v>
      </c>
      <c r="E27" s="5" t="s">
        <v>32</v>
      </c>
      <c r="F27" s="5" t="s">
        <v>41</v>
      </c>
      <c r="G27" s="5">
        <v>1589179</v>
      </c>
      <c r="H27" s="5">
        <v>1365021</v>
      </c>
      <c r="I27" s="5">
        <v>1761363</v>
      </c>
      <c r="J27" s="5">
        <v>82</v>
      </c>
      <c r="K27" s="5">
        <v>68</v>
      </c>
      <c r="L27" s="5">
        <v>84</v>
      </c>
      <c r="M27" s="5">
        <v>0.30199999999999999</v>
      </c>
      <c r="N27" s="5">
        <v>52</v>
      </c>
      <c r="O27" s="5" t="s">
        <v>50</v>
      </c>
      <c r="P27" s="5" t="s">
        <v>28</v>
      </c>
      <c r="Q27" s="5">
        <v>655165</v>
      </c>
      <c r="R27" s="5">
        <v>755090</v>
      </c>
      <c r="S27" s="5">
        <v>656010</v>
      </c>
      <c r="V27" s="16">
        <f>IF(COUNTIF(B$2:B27,B27)=1,V26+1,V26)</f>
        <v>4</v>
      </c>
      <c r="W27" s="16">
        <f>IF(COUNTIF(Y$2:Y27,Y27)=1,1,0)</f>
        <v>1</v>
      </c>
      <c r="X27" s="16">
        <f>IF(COUNTIF(Y$2:Y27,Y27)=1,X26+1,X26)</f>
        <v>17</v>
      </c>
      <c r="Y27" t="str">
        <f t="shared" si="0"/>
        <v>Power Life_AV_MR.PATARACHAI WANGLANG</v>
      </c>
    </row>
    <row r="28" spans="1:25" x14ac:dyDescent="0.25">
      <c r="A28" s="4" t="s">
        <v>48</v>
      </c>
      <c r="B28" s="5" t="s">
        <v>49</v>
      </c>
      <c r="C28" s="5" t="s">
        <v>26</v>
      </c>
      <c r="D28" s="5" t="s">
        <v>27</v>
      </c>
      <c r="E28" s="5" t="s">
        <v>32</v>
      </c>
      <c r="F28" s="5" t="s">
        <v>41</v>
      </c>
      <c r="G28" s="5">
        <v>1589179</v>
      </c>
      <c r="H28" s="5">
        <v>1365021</v>
      </c>
      <c r="I28" s="5">
        <v>1761363</v>
      </c>
      <c r="J28" s="5">
        <v>82</v>
      </c>
      <c r="K28" s="5">
        <v>68</v>
      </c>
      <c r="L28" s="5">
        <v>84</v>
      </c>
      <c r="M28" s="5">
        <v>0.30199999999999999</v>
      </c>
      <c r="N28" s="5">
        <v>52</v>
      </c>
      <c r="O28" s="5" t="s">
        <v>51</v>
      </c>
      <c r="P28" s="5" t="s">
        <v>32</v>
      </c>
      <c r="Q28" s="5">
        <v>655165</v>
      </c>
      <c r="R28" s="5">
        <v>755090</v>
      </c>
      <c r="S28" s="5">
        <v>656010</v>
      </c>
      <c r="V28" s="16">
        <f>IF(COUNTIF(B$2:B28,B28)=1,V27+1,V27)</f>
        <v>4</v>
      </c>
      <c r="W28" s="16">
        <f>IF(COUNTIF(Y$2:Y28,Y28)=1,1,0)</f>
        <v>1</v>
      </c>
      <c r="X28" s="16">
        <f>IF(COUNTIF(Y$2:Y28,Y28)=1,X27+1,X27)</f>
        <v>18</v>
      </c>
      <c r="Y28" t="str">
        <f t="shared" si="0"/>
        <v>Power Life_AV_MR.WIRAT DAMKERT</v>
      </c>
    </row>
    <row r="29" spans="1:25" x14ac:dyDescent="0.25">
      <c r="A29" s="4" t="s">
        <v>48</v>
      </c>
      <c r="B29" s="5" t="s">
        <v>49</v>
      </c>
      <c r="C29" s="5" t="s">
        <v>26</v>
      </c>
      <c r="D29" s="5" t="s">
        <v>27</v>
      </c>
      <c r="E29" s="5" t="s">
        <v>32</v>
      </c>
      <c r="F29" s="5" t="s">
        <v>41</v>
      </c>
      <c r="G29" s="5">
        <v>1589179</v>
      </c>
      <c r="H29" s="5">
        <v>1365021</v>
      </c>
      <c r="I29" s="5">
        <v>1761363</v>
      </c>
      <c r="J29" s="5">
        <v>82</v>
      </c>
      <c r="K29" s="5">
        <v>68</v>
      </c>
      <c r="L29" s="5">
        <v>84</v>
      </c>
      <c r="M29" s="5">
        <v>0.30199999999999999</v>
      </c>
      <c r="N29" s="5">
        <v>52</v>
      </c>
      <c r="O29" s="5" t="s">
        <v>52</v>
      </c>
      <c r="P29" s="5" t="s">
        <v>28</v>
      </c>
      <c r="Q29" s="5">
        <v>657366</v>
      </c>
      <c r="R29" s="5">
        <v>469260</v>
      </c>
      <c r="S29" s="5">
        <v>683231</v>
      </c>
      <c r="V29" s="16">
        <f>IF(COUNTIF(B$2:B29,B29)=1,V28+1,V28)</f>
        <v>4</v>
      </c>
      <c r="W29" s="16">
        <f>IF(COUNTIF(Y$2:Y29,Y29)=1,1,0)</f>
        <v>1</v>
      </c>
      <c r="X29" s="16">
        <f>IF(COUNTIF(Y$2:Y29,Y29)=1,X28+1,X28)</f>
        <v>19</v>
      </c>
      <c r="Y29" t="str">
        <f t="shared" si="0"/>
        <v>Power Life_AV_MR.PAIROJ JARERNPOL</v>
      </c>
    </row>
    <row r="30" spans="1:25" x14ac:dyDescent="0.25">
      <c r="A30" s="4" t="s">
        <v>48</v>
      </c>
      <c r="B30" s="5" t="s">
        <v>49</v>
      </c>
      <c r="C30" s="5" t="s">
        <v>26</v>
      </c>
      <c r="D30" s="5" t="s">
        <v>27</v>
      </c>
      <c r="E30" s="5" t="s">
        <v>32</v>
      </c>
      <c r="F30" s="5" t="s">
        <v>41</v>
      </c>
      <c r="G30" s="5">
        <v>1589179</v>
      </c>
      <c r="H30" s="5">
        <v>1365021</v>
      </c>
      <c r="I30" s="5">
        <v>1761363</v>
      </c>
      <c r="J30" s="5">
        <v>82</v>
      </c>
      <c r="K30" s="5">
        <v>68</v>
      </c>
      <c r="L30" s="5">
        <v>84</v>
      </c>
      <c r="M30" s="5">
        <v>0.30199999999999999</v>
      </c>
      <c r="N30" s="5">
        <v>52</v>
      </c>
      <c r="O30" s="5" t="s">
        <v>53</v>
      </c>
      <c r="P30" s="5" t="s">
        <v>32</v>
      </c>
      <c r="Q30" s="5">
        <v>657366</v>
      </c>
      <c r="R30" s="5">
        <v>469260</v>
      </c>
      <c r="S30" s="5">
        <v>683231</v>
      </c>
      <c r="V30" s="16">
        <f>IF(COUNTIF(B$2:B30,B30)=1,V29+1,V29)</f>
        <v>4</v>
      </c>
      <c r="W30" s="16">
        <f>IF(COUNTIF(Y$2:Y30,Y30)=1,1,0)</f>
        <v>1</v>
      </c>
      <c r="X30" s="16">
        <f>IF(COUNTIF(Y$2:Y30,Y30)=1,X29+1,X29)</f>
        <v>20</v>
      </c>
      <c r="Y30" t="str">
        <f t="shared" si="0"/>
        <v>Power Life_AV_MR.PRASET MAHAMMAD</v>
      </c>
    </row>
    <row r="31" spans="1:25" x14ac:dyDescent="0.25">
      <c r="A31" s="4" t="s">
        <v>48</v>
      </c>
      <c r="B31" s="5" t="s">
        <v>49</v>
      </c>
      <c r="C31" s="5" t="s">
        <v>26</v>
      </c>
      <c r="D31" s="5" t="s">
        <v>31</v>
      </c>
      <c r="E31" s="5" t="s">
        <v>32</v>
      </c>
      <c r="F31" s="5" t="s">
        <v>41</v>
      </c>
      <c r="G31" s="5">
        <v>1115497</v>
      </c>
      <c r="H31" s="5">
        <v>1409938</v>
      </c>
      <c r="I31" s="5">
        <v>2319619</v>
      </c>
      <c r="J31" s="5">
        <v>78</v>
      </c>
      <c r="K31" s="5">
        <v>103</v>
      </c>
      <c r="L31" s="5">
        <v>191</v>
      </c>
      <c r="M31" s="5">
        <v>0.46500000000000002</v>
      </c>
      <c r="N31" s="5">
        <v>44</v>
      </c>
      <c r="O31" s="5" t="s">
        <v>50</v>
      </c>
      <c r="P31" s="5" t="s">
        <v>28</v>
      </c>
      <c r="Q31" s="5">
        <v>655165</v>
      </c>
      <c r="R31" s="5">
        <v>755090</v>
      </c>
      <c r="S31" s="5">
        <v>656010</v>
      </c>
      <c r="V31" s="16">
        <f>IF(COUNTIF(B$2:B31,B31)=1,V30+1,V30)</f>
        <v>4</v>
      </c>
      <c r="W31" s="16">
        <f>IF(COUNTIF(Y$2:Y31,Y31)=1,1,0)</f>
        <v>1</v>
      </c>
      <c r="X31" s="16">
        <f>IF(COUNTIF(Y$2:Y31,Y31)=1,X30+1,X30)</f>
        <v>21</v>
      </c>
      <c r="Y31" t="str">
        <f t="shared" si="0"/>
        <v>Power Life_HA_MR.PATARACHAI WANGLANG</v>
      </c>
    </row>
    <row r="32" spans="1:25" x14ac:dyDescent="0.25">
      <c r="A32" s="4" t="s">
        <v>48</v>
      </c>
      <c r="B32" s="5" t="s">
        <v>49</v>
      </c>
      <c r="C32" s="5" t="s">
        <v>26</v>
      </c>
      <c r="D32" s="5" t="s">
        <v>31</v>
      </c>
      <c r="E32" s="5" t="s">
        <v>32</v>
      </c>
      <c r="F32" s="5" t="s">
        <v>41</v>
      </c>
      <c r="G32" s="5">
        <v>1115497</v>
      </c>
      <c r="H32" s="5">
        <v>1409938</v>
      </c>
      <c r="I32" s="5">
        <v>2319619</v>
      </c>
      <c r="J32" s="5">
        <v>78</v>
      </c>
      <c r="K32" s="5">
        <v>103</v>
      </c>
      <c r="L32" s="5">
        <v>191</v>
      </c>
      <c r="M32" s="5">
        <v>0.46500000000000002</v>
      </c>
      <c r="N32" s="5">
        <v>44</v>
      </c>
      <c r="O32" s="5" t="s">
        <v>51</v>
      </c>
      <c r="P32" s="5" t="s">
        <v>32</v>
      </c>
      <c r="Q32" s="5">
        <v>655165</v>
      </c>
      <c r="R32" s="5">
        <v>755090</v>
      </c>
      <c r="S32" s="5">
        <v>656010</v>
      </c>
      <c r="V32" s="16">
        <f>IF(COUNTIF(B$2:B32,B32)=1,V31+1,V31)</f>
        <v>4</v>
      </c>
      <c r="W32" s="16">
        <f>IF(COUNTIF(Y$2:Y32,Y32)=1,1,0)</f>
        <v>1</v>
      </c>
      <c r="X32" s="16">
        <f>IF(COUNTIF(Y$2:Y32,Y32)=1,X31+1,X31)</f>
        <v>22</v>
      </c>
      <c r="Y32" t="str">
        <f t="shared" si="0"/>
        <v>Power Life_HA_MR.WIRAT DAMKERT</v>
      </c>
    </row>
    <row r="33" spans="1:25" x14ac:dyDescent="0.25">
      <c r="A33" s="4" t="s">
        <v>48</v>
      </c>
      <c r="B33" s="5" t="s">
        <v>49</v>
      </c>
      <c r="C33" s="5" t="s">
        <v>26</v>
      </c>
      <c r="D33" s="5" t="s">
        <v>31</v>
      </c>
      <c r="E33" s="5" t="s">
        <v>32</v>
      </c>
      <c r="F33" s="5" t="s">
        <v>41</v>
      </c>
      <c r="G33" s="5">
        <v>1115497</v>
      </c>
      <c r="H33" s="5">
        <v>1409938</v>
      </c>
      <c r="I33" s="5">
        <v>2319619</v>
      </c>
      <c r="J33" s="5">
        <v>78</v>
      </c>
      <c r="K33" s="5">
        <v>103</v>
      </c>
      <c r="L33" s="5">
        <v>191</v>
      </c>
      <c r="M33" s="5">
        <v>0.46500000000000002</v>
      </c>
      <c r="N33" s="5">
        <v>44</v>
      </c>
      <c r="O33" s="5" t="s">
        <v>52</v>
      </c>
      <c r="P33" s="5" t="s">
        <v>28</v>
      </c>
      <c r="Q33" s="5">
        <v>657366</v>
      </c>
      <c r="R33" s="5">
        <v>469260</v>
      </c>
      <c r="S33" s="5">
        <v>683231</v>
      </c>
      <c r="V33" s="16">
        <f>IF(COUNTIF(B$2:B33,B33)=1,V32+1,V32)</f>
        <v>4</v>
      </c>
      <c r="W33" s="16">
        <f>IF(COUNTIF(Y$2:Y33,Y33)=1,1,0)</f>
        <v>1</v>
      </c>
      <c r="X33" s="16">
        <f>IF(COUNTIF(Y$2:Y33,Y33)=1,X32+1,X32)</f>
        <v>23</v>
      </c>
      <c r="Y33" t="str">
        <f t="shared" si="0"/>
        <v>Power Life_HA_MR.PAIROJ JARERNPOL</v>
      </c>
    </row>
    <row r="34" spans="1:25" x14ac:dyDescent="0.25">
      <c r="A34" s="4" t="s">
        <v>48</v>
      </c>
      <c r="B34" s="5" t="s">
        <v>49</v>
      </c>
      <c r="C34" s="5" t="s">
        <v>26</v>
      </c>
      <c r="D34" s="5" t="s">
        <v>31</v>
      </c>
      <c r="E34" s="5" t="s">
        <v>32</v>
      </c>
      <c r="F34" s="5" t="s">
        <v>41</v>
      </c>
      <c r="G34" s="5">
        <v>1115497</v>
      </c>
      <c r="H34" s="5">
        <v>1409938</v>
      </c>
      <c r="I34" s="5">
        <v>2319619</v>
      </c>
      <c r="J34" s="5">
        <v>78</v>
      </c>
      <c r="K34" s="5">
        <v>103</v>
      </c>
      <c r="L34" s="5">
        <v>191</v>
      </c>
      <c r="M34" s="5">
        <v>0.46500000000000002</v>
      </c>
      <c r="N34" s="5">
        <v>44</v>
      </c>
      <c r="O34" s="5" t="s">
        <v>53</v>
      </c>
      <c r="P34" s="5" t="s">
        <v>32</v>
      </c>
      <c r="Q34" s="5">
        <v>657366</v>
      </c>
      <c r="R34" s="5">
        <v>469260</v>
      </c>
      <c r="S34" s="5">
        <v>683231</v>
      </c>
      <c r="V34" s="16">
        <f>IF(COUNTIF(B$2:B34,B34)=1,V33+1,V33)</f>
        <v>4</v>
      </c>
      <c r="W34" s="16">
        <f>IF(COUNTIF(Y$2:Y34,Y34)=1,1,0)</f>
        <v>1</v>
      </c>
      <c r="X34" s="16">
        <f>IF(COUNTIF(Y$2:Y34,Y34)=1,X33+1,X33)</f>
        <v>24</v>
      </c>
      <c r="Y34" t="str">
        <f t="shared" si="0"/>
        <v>Power Life_HA_MR.PRASET MAHAMMAD</v>
      </c>
    </row>
    <row r="35" spans="1:25" x14ac:dyDescent="0.25">
      <c r="A35" s="6" t="s">
        <v>54</v>
      </c>
      <c r="B35" s="7" t="s">
        <v>55</v>
      </c>
      <c r="C35" s="7" t="s">
        <v>26</v>
      </c>
      <c r="D35" s="7" t="s">
        <v>27</v>
      </c>
      <c r="E35" s="7" t="s">
        <v>23</v>
      </c>
      <c r="F35" s="7" t="s">
        <v>41</v>
      </c>
      <c r="G35" s="7">
        <v>932047</v>
      </c>
      <c r="H35" s="7"/>
      <c r="I35" s="7"/>
      <c r="J35" s="7">
        <v>45</v>
      </c>
      <c r="K35" s="7"/>
      <c r="L35" s="7"/>
      <c r="M35" s="7">
        <v>0.48299999999999998</v>
      </c>
      <c r="N35" s="7"/>
      <c r="O35" s="7" t="s">
        <v>56</v>
      </c>
      <c r="P35" s="7" t="s">
        <v>23</v>
      </c>
      <c r="Q35" s="7">
        <v>675450</v>
      </c>
      <c r="R35" s="7">
        <v>1118790</v>
      </c>
      <c r="S35" s="7">
        <v>1394630</v>
      </c>
      <c r="V35" s="16">
        <f>IF(COUNTIF(B$2:B35,B35)=1,V34+1,V34)</f>
        <v>5</v>
      </c>
      <c r="W35" s="16">
        <f>IF(COUNTIF(Y$2:Y35,Y35)=1,1,0)</f>
        <v>1</v>
      </c>
      <c r="X35" s="16">
        <f>IF(COUNTIF(Y$2:Y35,Y35)=1,X34+1,X34)</f>
        <v>25</v>
      </c>
      <c r="Y35" t="str">
        <f t="shared" si="0"/>
        <v>Phuket Express_AV_MR.PIRAPONG SAMAPONG</v>
      </c>
    </row>
    <row r="36" spans="1:25" x14ac:dyDescent="0.25">
      <c r="A36" s="6" t="s">
        <v>54</v>
      </c>
      <c r="B36" s="7" t="s">
        <v>55</v>
      </c>
      <c r="C36" s="7" t="s">
        <v>26</v>
      </c>
      <c r="D36" s="7" t="s">
        <v>27</v>
      </c>
      <c r="E36" s="7" t="s">
        <v>28</v>
      </c>
      <c r="F36" s="7" t="s">
        <v>41</v>
      </c>
      <c r="G36" s="7"/>
      <c r="H36" s="7">
        <v>1001484</v>
      </c>
      <c r="I36" s="7">
        <v>667103</v>
      </c>
      <c r="J36" s="7"/>
      <c r="K36" s="7">
        <v>51</v>
      </c>
      <c r="L36" s="7">
        <v>39</v>
      </c>
      <c r="M36" s="7">
        <v>0.497</v>
      </c>
      <c r="N36" s="7">
        <v>35</v>
      </c>
      <c r="O36" s="7" t="s">
        <v>56</v>
      </c>
      <c r="P36" s="7" t="s">
        <v>23</v>
      </c>
      <c r="Q36" s="7">
        <v>675450</v>
      </c>
      <c r="R36" s="7">
        <v>1118790</v>
      </c>
      <c r="S36" s="7">
        <v>1394630</v>
      </c>
      <c r="V36" s="16">
        <f>IF(COUNTIF(B$2:B36,B36)=1,V35+1,V35)</f>
        <v>5</v>
      </c>
      <c r="W36" s="16">
        <f>IF(COUNTIF(Y$2:Y36,Y36)=1,1,0)</f>
        <v>0</v>
      </c>
      <c r="X36" s="16">
        <f>IF(COUNTIF(Y$2:Y36,Y36)=1,X35+1,X35)</f>
        <v>25</v>
      </c>
      <c r="Y36" t="str">
        <f t="shared" si="0"/>
        <v>Phuket Express_AV_MR.PIRAPONG SAMAPONG</v>
      </c>
    </row>
    <row r="37" spans="1:25" x14ac:dyDescent="0.25">
      <c r="A37" s="8" t="s">
        <v>54</v>
      </c>
      <c r="B37" s="9" t="s">
        <v>55</v>
      </c>
      <c r="C37" s="9" t="s">
        <v>26</v>
      </c>
      <c r="D37" s="9" t="s">
        <v>31</v>
      </c>
      <c r="E37" s="9" t="s">
        <v>28</v>
      </c>
      <c r="F37" s="9" t="s">
        <v>41</v>
      </c>
      <c r="G37" s="9">
        <v>288119</v>
      </c>
      <c r="H37" s="9">
        <v>507388</v>
      </c>
      <c r="I37" s="9">
        <v>425051</v>
      </c>
      <c r="J37" s="9">
        <v>26</v>
      </c>
      <c r="K37" s="9">
        <v>38</v>
      </c>
      <c r="L37" s="9">
        <v>39</v>
      </c>
      <c r="M37" s="9">
        <v>0.378</v>
      </c>
      <c r="N37" s="9">
        <v>42</v>
      </c>
      <c r="O37" s="9" t="s">
        <v>56</v>
      </c>
      <c r="P37" s="9" t="s">
        <v>23</v>
      </c>
      <c r="Q37" s="9">
        <v>675450</v>
      </c>
      <c r="R37" s="9">
        <v>1118790</v>
      </c>
      <c r="S37" s="9">
        <v>1394630</v>
      </c>
      <c r="V37" s="16">
        <f>IF(COUNTIF(B$2:B37,B37)=1,V36+1,V36)</f>
        <v>5</v>
      </c>
      <c r="W37" s="16">
        <f>IF(COUNTIF(Y$2:Y37,Y37)=1,1,0)</f>
        <v>1</v>
      </c>
      <c r="X37" s="16">
        <f>IF(COUNTIF(Y$2:Y37,Y37)=1,X36+1,X36)</f>
        <v>26</v>
      </c>
      <c r="Y37" t="str">
        <f t="shared" si="0"/>
        <v>Phuket Express_HA_MR.PIRAPONG SAMAPONG</v>
      </c>
    </row>
    <row r="40" spans="1:25" x14ac:dyDescent="0.25">
      <c r="A40" s="12" t="s">
        <v>57</v>
      </c>
    </row>
    <row r="41" spans="1:25" x14ac:dyDescent="0.25">
      <c r="A41" s="1" t="s">
        <v>0</v>
      </c>
      <c r="B41" s="2" t="s">
        <v>1</v>
      </c>
      <c r="C41" s="2" t="s">
        <v>2</v>
      </c>
      <c r="D41" s="2" t="s">
        <v>3</v>
      </c>
      <c r="E41" s="2" t="s">
        <v>4</v>
      </c>
      <c r="F41" s="2" t="s">
        <v>5</v>
      </c>
      <c r="G41" s="3" t="s">
        <v>6</v>
      </c>
      <c r="H41" s="3" t="s">
        <v>7</v>
      </c>
      <c r="I41" s="3" t="s">
        <v>8</v>
      </c>
      <c r="J41" s="3" t="s">
        <v>9</v>
      </c>
      <c r="K41" s="3" t="s">
        <v>10</v>
      </c>
      <c r="L41" s="3" t="s">
        <v>11</v>
      </c>
      <c r="M41" s="3" t="s">
        <v>12</v>
      </c>
      <c r="N41" s="3" t="s">
        <v>13</v>
      </c>
      <c r="O41" s="2" t="s">
        <v>14</v>
      </c>
      <c r="P41" s="2" t="s">
        <v>15</v>
      </c>
      <c r="Q41" s="2" t="s">
        <v>16</v>
      </c>
      <c r="R41" s="2" t="s">
        <v>17</v>
      </c>
      <c r="S41" s="2" t="s">
        <v>18</v>
      </c>
    </row>
    <row r="42" spans="1:25" x14ac:dyDescent="0.25">
      <c r="A42" s="21" t="s">
        <v>19</v>
      </c>
      <c r="B42" s="21" t="s">
        <v>20</v>
      </c>
      <c r="C42" s="13" t="s">
        <v>21</v>
      </c>
      <c r="D42" s="13" t="s">
        <v>22</v>
      </c>
      <c r="E42" s="13" t="s">
        <v>23</v>
      </c>
      <c r="F42" s="21" t="s">
        <v>24</v>
      </c>
      <c r="G42" s="13">
        <v>807430</v>
      </c>
      <c r="H42" s="13">
        <v>652660</v>
      </c>
      <c r="I42" s="13">
        <v>811670</v>
      </c>
      <c r="J42" s="13">
        <v>94</v>
      </c>
      <c r="K42" s="13">
        <v>84</v>
      </c>
      <c r="L42" s="13">
        <v>92</v>
      </c>
      <c r="M42" s="13">
        <v>0.81499999999999995</v>
      </c>
      <c r="N42" s="13">
        <v>12</v>
      </c>
      <c r="O42" s="7" t="s">
        <v>25</v>
      </c>
      <c r="P42" s="7" t="s">
        <v>23</v>
      </c>
      <c r="Q42" s="7">
        <v>1326070</v>
      </c>
      <c r="R42" s="7">
        <v>807430</v>
      </c>
      <c r="S42" s="7">
        <v>652660</v>
      </c>
    </row>
    <row r="43" spans="1:25" x14ac:dyDescent="0.25">
      <c r="A43" s="21"/>
      <c r="B43" s="21"/>
      <c r="C43" s="21" t="s">
        <v>26</v>
      </c>
      <c r="D43" s="21" t="s">
        <v>27</v>
      </c>
      <c r="E43" s="21" t="s">
        <v>28</v>
      </c>
      <c r="F43" s="21"/>
      <c r="G43" s="21">
        <v>645483</v>
      </c>
      <c r="H43" s="21">
        <v>532041</v>
      </c>
      <c r="I43" s="21">
        <v>538089</v>
      </c>
      <c r="J43" s="21">
        <v>52</v>
      </c>
      <c r="K43" s="21">
        <v>45</v>
      </c>
      <c r="L43" s="21">
        <v>41</v>
      </c>
      <c r="M43" s="21">
        <v>0.40300000000000002</v>
      </c>
      <c r="N43" s="21">
        <v>21</v>
      </c>
      <c r="O43" s="7" t="s">
        <v>29</v>
      </c>
      <c r="P43" s="7" t="s">
        <v>28</v>
      </c>
      <c r="Q43" s="7">
        <v>701190</v>
      </c>
      <c r="R43" s="7">
        <v>611470</v>
      </c>
      <c r="S43" s="7">
        <v>496550</v>
      </c>
    </row>
    <row r="44" spans="1:25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7" t="s">
        <v>30</v>
      </c>
      <c r="P44" s="7" t="s">
        <v>23</v>
      </c>
      <c r="Q44" s="7">
        <v>1239119</v>
      </c>
      <c r="R44" s="7">
        <v>1021233</v>
      </c>
      <c r="S44" s="7">
        <v>672670</v>
      </c>
    </row>
    <row r="45" spans="1:25" x14ac:dyDescent="0.25">
      <c r="A45" s="21"/>
      <c r="B45" s="21"/>
      <c r="C45" s="21"/>
      <c r="D45" s="21" t="s">
        <v>31</v>
      </c>
      <c r="E45" s="21" t="s">
        <v>32</v>
      </c>
      <c r="F45" s="21"/>
      <c r="G45" s="21">
        <v>1185383</v>
      </c>
      <c r="H45" s="21">
        <v>756995</v>
      </c>
      <c r="I45" s="21">
        <v>942386</v>
      </c>
      <c r="J45" s="21">
        <v>128</v>
      </c>
      <c r="K45" s="21">
        <v>144</v>
      </c>
      <c r="L45" s="21">
        <v>168</v>
      </c>
      <c r="M45" s="21">
        <v>0.23100000000000001</v>
      </c>
      <c r="N45" s="21">
        <v>26</v>
      </c>
      <c r="O45" s="7" t="s">
        <v>29</v>
      </c>
      <c r="P45" s="7" t="s">
        <v>28</v>
      </c>
      <c r="Q45" s="7">
        <v>701190</v>
      </c>
      <c r="R45" s="7">
        <v>611470</v>
      </c>
      <c r="S45" s="7">
        <v>496550</v>
      </c>
    </row>
    <row r="46" spans="1:25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7" t="s">
        <v>30</v>
      </c>
      <c r="P46" s="7" t="s">
        <v>23</v>
      </c>
      <c r="Q46" s="7">
        <v>1239119</v>
      </c>
      <c r="R46" s="7">
        <v>1021233</v>
      </c>
      <c r="S46" s="7">
        <v>672670</v>
      </c>
    </row>
    <row r="51" spans="1:26" x14ac:dyDescent="0.25">
      <c r="A51" s="12" t="s">
        <v>57</v>
      </c>
    </row>
    <row r="52" spans="1:26" x14ac:dyDescent="0.25">
      <c r="A52" s="1" t="s">
        <v>0</v>
      </c>
      <c r="B52" s="2" t="s">
        <v>1</v>
      </c>
      <c r="C52" s="2" t="s">
        <v>2</v>
      </c>
      <c r="D52" s="2" t="s">
        <v>3</v>
      </c>
      <c r="E52" s="2" t="s">
        <v>4</v>
      </c>
      <c r="F52" s="2" t="s">
        <v>5</v>
      </c>
      <c r="G52" s="3" t="s">
        <v>6</v>
      </c>
      <c r="H52" s="3" t="s">
        <v>7</v>
      </c>
      <c r="I52" s="3" t="s">
        <v>8</v>
      </c>
      <c r="J52" s="3" t="s">
        <v>9</v>
      </c>
      <c r="K52" s="3" t="s">
        <v>10</v>
      </c>
      <c r="L52" s="3" t="s">
        <v>11</v>
      </c>
      <c r="M52" s="3" t="s">
        <v>12</v>
      </c>
      <c r="N52" s="3" t="s">
        <v>13</v>
      </c>
      <c r="O52" s="2" t="s">
        <v>14</v>
      </c>
      <c r="P52" s="2" t="s">
        <v>15</v>
      </c>
      <c r="Q52" s="2" t="s">
        <v>16</v>
      </c>
      <c r="R52" s="2" t="s">
        <v>17</v>
      </c>
      <c r="S52" s="2" t="s">
        <v>18</v>
      </c>
      <c r="U52" t="s">
        <v>60</v>
      </c>
      <c r="V52" t="s">
        <v>64</v>
      </c>
      <c r="W52" t="s">
        <v>65</v>
      </c>
      <c r="X52" t="s">
        <v>66</v>
      </c>
    </row>
    <row r="53" spans="1:26" x14ac:dyDescent="0.25">
      <c r="Z53" s="17" t="s">
        <v>67</v>
      </c>
    </row>
    <row r="54" spans="1:26" x14ac:dyDescent="0.25">
      <c r="A54" s="18" t="str">
        <f t="shared" ref="A54:F69" si="1">IF(AND($U54&lt;&gt;0,$U54&lt;=MAX($X$1:$X$38)),INDEX(A$1:A$38,MATCH($U54,$X$1:$X$38,0),1),"")</f>
        <v>Bangrak</v>
      </c>
      <c r="B54" s="18" t="str">
        <f t="shared" si="1"/>
        <v>Home Electronics</v>
      </c>
      <c r="C54" s="18" t="str">
        <f t="shared" si="1"/>
        <v>IM</v>
      </c>
      <c r="D54" s="18" t="str">
        <f t="shared" si="1"/>
        <v>HHP</v>
      </c>
      <c r="E54" s="18" t="str">
        <f t="shared" si="1"/>
        <v>A</v>
      </c>
      <c r="F54" s="18" t="str">
        <f t="shared" si="1"/>
        <v>HYPER MT</v>
      </c>
      <c r="G54" s="19">
        <f>IF(OR($B53&lt;&gt;$B54,$D53&lt;&gt;$D54),SUMIF($Y$1:$Y$38,$B54&amp;"_"&amp;$D54&amp;"_"&amp;$O54,G$1:G$38),0)</f>
        <v>807430</v>
      </c>
      <c r="H54" s="19">
        <f t="shared" ref="H54:H91" si="2">IF(OR($B53&lt;&gt;$B54,$D53&lt;&gt;$D54),SUMIF($Y$1:$Y$38,$B54&amp;"_"&amp;$D54&amp;"_"&amp;$O54,H$1:H$38),0)</f>
        <v>652660</v>
      </c>
      <c r="I54" s="19">
        <f t="shared" ref="I54:I91" si="3">IF(OR($B53&lt;&gt;$B54,$D53&lt;&gt;$D54),SUMIF($Y$1:$Y$38,$B54&amp;"_"&amp;$D54&amp;"_"&amp;$O54,I$1:I$38),0)</f>
        <v>811670</v>
      </c>
      <c r="J54" s="19">
        <f t="shared" ref="J54:J91" si="4">IF(OR($B53&lt;&gt;$B54,$D53&lt;&gt;$D54),SUMIF($Y$1:$Y$38,$B54&amp;"_"&amp;$D54&amp;"_"&amp;$O54,J$1:J$38),0)</f>
        <v>94</v>
      </c>
      <c r="K54" s="19">
        <f t="shared" ref="K54:K91" si="5">IF(OR($B53&lt;&gt;$B54,$D53&lt;&gt;$D54),SUMIF($Y$1:$Y$38,$B54&amp;"_"&amp;$D54&amp;"_"&amp;$O54,K$1:K$38),0)</f>
        <v>84</v>
      </c>
      <c r="L54" s="19">
        <f t="shared" ref="L54:L91" si="6">IF(OR($B53&lt;&gt;$B54,$D53&lt;&gt;$D54),SUMIF($Y$1:$Y$38,$B54&amp;"_"&amp;$D54&amp;"_"&amp;$O54,L$1:L$38),0)</f>
        <v>92</v>
      </c>
      <c r="M54" s="19">
        <f t="shared" ref="M54:M91" si="7">IF(OR($B53&lt;&gt;$B54,$D53&lt;&gt;$D54),SUMIF($Y$1:$Y$38,$B54&amp;"_"&amp;$D54&amp;"_"&amp;$O54,M$1:M$38),0)</f>
        <v>0.81499999999999995</v>
      </c>
      <c r="N54" s="19">
        <f t="shared" ref="N54:N91" si="8">IF(OR($B53&lt;&gt;$B54,$D53&lt;&gt;$D54),SUMIF($Y$1:$Y$38,$B54&amp;"_"&amp;$D54&amp;"_"&amp;$O54,N$1:N$38),0)</f>
        <v>12</v>
      </c>
      <c r="O54" s="18" t="str">
        <f t="shared" ref="O54:P91" si="9">IF(AND($U54&lt;&gt;0,$U54&lt;=MAX($X$1:$X$38)),INDEX(O$1:O$38,MATCH($U54,$X$1:$X$38,0),1),"")</f>
        <v>MS.DONGKAMON CHOUYNUAN</v>
      </c>
      <c r="P54" s="22" t="str">
        <f t="shared" si="9"/>
        <v>A</v>
      </c>
      <c r="Q54" s="19">
        <f t="shared" ref="Q54:S69" si="10">SUMIF($Y$1:$Y$38,$B54&amp;"_"&amp;$D54&amp;"_"&amp;$O54,Q$1:Q$38)</f>
        <v>1326070</v>
      </c>
      <c r="R54" s="19">
        <f t="shared" si="10"/>
        <v>807430</v>
      </c>
      <c r="S54" s="19">
        <f t="shared" si="10"/>
        <v>652660</v>
      </c>
      <c r="U54">
        <f>IF(V54&lt;=MAX($V$1:$V$38),IF(V54&lt;&gt;V53,INDEX($X$1:$X$38,MATCH(V54,$V$1:$V$38,0),1),U53+1),0)</f>
        <v>1</v>
      </c>
      <c r="V54" s="16">
        <v>1</v>
      </c>
      <c r="W54">
        <f>IF(V54&lt;=MAX($V$1:$V$38),IF(V54&lt;&gt;V53,1,W53+1),0)</f>
        <v>1</v>
      </c>
      <c r="X54">
        <f>SUMIF($V$1:$V$38,V54,$W$1:$W$38)</f>
        <v>5</v>
      </c>
    </row>
    <row r="55" spans="1:26" x14ac:dyDescent="0.25">
      <c r="A55" s="18" t="str">
        <f t="shared" si="1"/>
        <v>Bangrak</v>
      </c>
      <c r="B55" s="18" t="str">
        <f t="shared" si="1"/>
        <v>Home Electronics</v>
      </c>
      <c r="C55" s="18" t="str">
        <f t="shared" si="1"/>
        <v>CE</v>
      </c>
      <c r="D55" s="18" t="str">
        <f t="shared" si="1"/>
        <v>AV</v>
      </c>
      <c r="E55" s="18" t="str">
        <f t="shared" si="1"/>
        <v>C</v>
      </c>
      <c r="F55" s="18" t="str">
        <f t="shared" si="1"/>
        <v>HYPER MT</v>
      </c>
      <c r="G55" s="19">
        <f t="shared" ref="G55:G91" si="11">IF(OR($B54&lt;&gt;$B55,$D54&lt;&gt;$D55),SUMIF($Y$1:$Y$38,$B55&amp;"_"&amp;$D55&amp;"_"&amp;$O55,G$1:G$38),0)</f>
        <v>645483</v>
      </c>
      <c r="H55" s="19">
        <f t="shared" si="2"/>
        <v>532041</v>
      </c>
      <c r="I55" s="19">
        <f t="shared" si="3"/>
        <v>538089</v>
      </c>
      <c r="J55" s="19">
        <f t="shared" si="4"/>
        <v>52</v>
      </c>
      <c r="K55" s="19">
        <f t="shared" si="5"/>
        <v>45</v>
      </c>
      <c r="L55" s="19">
        <f t="shared" si="6"/>
        <v>41</v>
      </c>
      <c r="M55" s="19">
        <f t="shared" si="7"/>
        <v>0.40300000000000002</v>
      </c>
      <c r="N55" s="19">
        <f t="shared" si="8"/>
        <v>21</v>
      </c>
      <c r="O55" s="18" t="str">
        <f t="shared" si="9"/>
        <v>MR.ARTIT WONGTANEE</v>
      </c>
      <c r="P55" s="22" t="str">
        <f t="shared" si="9"/>
        <v>C</v>
      </c>
      <c r="Q55" s="19">
        <f t="shared" si="10"/>
        <v>701190</v>
      </c>
      <c r="R55" s="19">
        <f t="shared" si="10"/>
        <v>611470</v>
      </c>
      <c r="S55" s="19">
        <f t="shared" si="10"/>
        <v>496550</v>
      </c>
      <c r="U55">
        <f t="shared" ref="U55:U81" si="12">IF(V55&lt;=MAX($V$1:$V$38),IF(V55&lt;&gt;V54,INDEX($X$1:$X$38,MATCH(V55,$V$1:$V$38,0),1),U54+1),0)</f>
        <v>2</v>
      </c>
      <c r="V55" s="16">
        <f>IF(W54&lt;X54,V54,V54+1)</f>
        <v>1</v>
      </c>
      <c r="W55">
        <f t="shared" ref="W55:W81" si="13">IF(V55&lt;=MAX($V$1:$V$38),IF(V55&lt;&gt;V54,1,W54+1),0)</f>
        <v>2</v>
      </c>
      <c r="X55">
        <f>SUMIF($V$1:$V$38,V55,$W$1:$W$38)</f>
        <v>5</v>
      </c>
    </row>
    <row r="56" spans="1:26" x14ac:dyDescent="0.25">
      <c r="A56" s="18" t="str">
        <f t="shared" si="1"/>
        <v>Bangrak</v>
      </c>
      <c r="B56" s="18" t="str">
        <f t="shared" si="1"/>
        <v>Home Electronics</v>
      </c>
      <c r="C56" s="18" t="str">
        <f t="shared" si="1"/>
        <v>CE</v>
      </c>
      <c r="D56" s="18" t="str">
        <f t="shared" si="1"/>
        <v>AV</v>
      </c>
      <c r="E56" s="18" t="str">
        <f t="shared" si="1"/>
        <v>C</v>
      </c>
      <c r="F56" s="18" t="str">
        <f t="shared" si="1"/>
        <v>HYPER MT</v>
      </c>
      <c r="G56" s="19">
        <f t="shared" si="11"/>
        <v>0</v>
      </c>
      <c r="H56" s="19">
        <f t="shared" si="2"/>
        <v>0</v>
      </c>
      <c r="I56" s="19">
        <f t="shared" si="3"/>
        <v>0</v>
      </c>
      <c r="J56" s="19">
        <f t="shared" si="4"/>
        <v>0</v>
      </c>
      <c r="K56" s="19">
        <f t="shared" si="5"/>
        <v>0</v>
      </c>
      <c r="L56" s="19">
        <f t="shared" si="6"/>
        <v>0</v>
      </c>
      <c r="M56" s="19">
        <f t="shared" si="7"/>
        <v>0</v>
      </c>
      <c r="N56" s="19">
        <f t="shared" si="8"/>
        <v>0</v>
      </c>
      <c r="O56" s="18" t="str">
        <f t="shared" si="9"/>
        <v>MR.WUTTICHAI SUTTHIRAT</v>
      </c>
      <c r="P56" s="22" t="str">
        <f t="shared" si="9"/>
        <v>A</v>
      </c>
      <c r="Q56" s="19">
        <f t="shared" si="10"/>
        <v>1239119</v>
      </c>
      <c r="R56" s="19">
        <f t="shared" si="10"/>
        <v>1021233</v>
      </c>
      <c r="S56" s="19">
        <f t="shared" si="10"/>
        <v>672670</v>
      </c>
      <c r="U56">
        <f t="shared" si="12"/>
        <v>3</v>
      </c>
      <c r="V56" s="16">
        <f t="shared" ref="V56:V81" si="14">IF(W55&lt;X55,V55,V55+1)</f>
        <v>1</v>
      </c>
      <c r="W56">
        <f t="shared" si="13"/>
        <v>3</v>
      </c>
      <c r="X56">
        <f t="shared" ref="X56:X81" si="15">SUMIF($V$1:$V$38,V56,$W$1:$W$38)</f>
        <v>5</v>
      </c>
    </row>
    <row r="57" spans="1:26" x14ac:dyDescent="0.25">
      <c r="A57" s="18" t="str">
        <f t="shared" si="1"/>
        <v>Bangrak</v>
      </c>
      <c r="B57" s="18" t="str">
        <f t="shared" si="1"/>
        <v>Home Electronics</v>
      </c>
      <c r="C57" s="18" t="str">
        <f t="shared" si="1"/>
        <v>CE</v>
      </c>
      <c r="D57" s="18" t="str">
        <f t="shared" si="1"/>
        <v>HA</v>
      </c>
      <c r="E57" s="18" t="str">
        <f t="shared" si="1"/>
        <v>B</v>
      </c>
      <c r="F57" s="18" t="str">
        <f t="shared" si="1"/>
        <v>HYPER MT</v>
      </c>
      <c r="G57" s="19">
        <f t="shared" si="11"/>
        <v>1185383</v>
      </c>
      <c r="H57" s="19">
        <f t="shared" si="2"/>
        <v>756995</v>
      </c>
      <c r="I57" s="19">
        <f t="shared" si="3"/>
        <v>942386</v>
      </c>
      <c r="J57" s="19">
        <f t="shared" si="4"/>
        <v>128</v>
      </c>
      <c r="K57" s="19">
        <f t="shared" si="5"/>
        <v>144</v>
      </c>
      <c r="L57" s="19">
        <f t="shared" si="6"/>
        <v>168</v>
      </c>
      <c r="M57" s="19">
        <f t="shared" si="7"/>
        <v>0.23100000000000001</v>
      </c>
      <c r="N57" s="19">
        <f t="shared" si="8"/>
        <v>26</v>
      </c>
      <c r="O57" s="18" t="str">
        <f t="shared" si="9"/>
        <v>MR.ARTIT WONGTANEE</v>
      </c>
      <c r="P57" s="22" t="str">
        <f t="shared" si="9"/>
        <v>C</v>
      </c>
      <c r="Q57" s="19">
        <f t="shared" si="10"/>
        <v>701190</v>
      </c>
      <c r="R57" s="19">
        <f t="shared" si="10"/>
        <v>611470</v>
      </c>
      <c r="S57" s="19">
        <f t="shared" si="10"/>
        <v>496550</v>
      </c>
      <c r="U57">
        <f t="shared" si="12"/>
        <v>4</v>
      </c>
      <c r="V57" s="16">
        <f t="shared" si="14"/>
        <v>1</v>
      </c>
      <c r="W57">
        <f t="shared" si="13"/>
        <v>4</v>
      </c>
      <c r="X57">
        <f t="shared" si="15"/>
        <v>5</v>
      </c>
    </row>
    <row r="58" spans="1:26" x14ac:dyDescent="0.25">
      <c r="A58" s="18" t="str">
        <f t="shared" si="1"/>
        <v>Bangrak</v>
      </c>
      <c r="B58" s="18" t="str">
        <f t="shared" si="1"/>
        <v>Home Electronics</v>
      </c>
      <c r="C58" s="18" t="str">
        <f t="shared" si="1"/>
        <v>CE</v>
      </c>
      <c r="D58" s="18" t="str">
        <f t="shared" si="1"/>
        <v>HA</v>
      </c>
      <c r="E58" s="18" t="str">
        <f t="shared" si="1"/>
        <v>B</v>
      </c>
      <c r="F58" s="18" t="str">
        <f t="shared" si="1"/>
        <v>HYPER MT</v>
      </c>
      <c r="G58" s="19">
        <f t="shared" si="11"/>
        <v>0</v>
      </c>
      <c r="H58" s="19">
        <f t="shared" si="2"/>
        <v>0</v>
      </c>
      <c r="I58" s="19">
        <f t="shared" si="3"/>
        <v>0</v>
      </c>
      <c r="J58" s="19">
        <f t="shared" si="4"/>
        <v>0</v>
      </c>
      <c r="K58" s="19">
        <f t="shared" si="5"/>
        <v>0</v>
      </c>
      <c r="L58" s="19">
        <f t="shared" si="6"/>
        <v>0</v>
      </c>
      <c r="M58" s="19">
        <f t="shared" si="7"/>
        <v>0</v>
      </c>
      <c r="N58" s="19">
        <f t="shared" si="8"/>
        <v>0</v>
      </c>
      <c r="O58" s="18" t="str">
        <f t="shared" si="9"/>
        <v>MR.WUTTICHAI SUTTHIRAT</v>
      </c>
      <c r="P58" s="22" t="str">
        <f t="shared" si="9"/>
        <v>A</v>
      </c>
      <c r="Q58" s="19">
        <f t="shared" si="10"/>
        <v>1239119</v>
      </c>
      <c r="R58" s="19">
        <f t="shared" si="10"/>
        <v>1021233</v>
      </c>
      <c r="S58" s="19">
        <f t="shared" si="10"/>
        <v>672670</v>
      </c>
      <c r="U58">
        <f t="shared" si="12"/>
        <v>5</v>
      </c>
      <c r="V58" s="16">
        <f t="shared" si="14"/>
        <v>1</v>
      </c>
      <c r="W58">
        <f t="shared" si="13"/>
        <v>5</v>
      </c>
      <c r="X58">
        <f t="shared" si="15"/>
        <v>5</v>
      </c>
    </row>
    <row r="59" spans="1:26" x14ac:dyDescent="0.25">
      <c r="A59" s="18" t="str">
        <f t="shared" si="1"/>
        <v>Ladprao</v>
      </c>
      <c r="B59" s="18" t="str">
        <f t="shared" si="1"/>
        <v>Daungjai</v>
      </c>
      <c r="C59" s="18" t="str">
        <f t="shared" si="1"/>
        <v>IM</v>
      </c>
      <c r="D59" s="18" t="str">
        <f t="shared" si="1"/>
        <v>HHP</v>
      </c>
      <c r="E59" s="18" t="str">
        <f t="shared" si="1"/>
        <v>B</v>
      </c>
      <c r="F59" s="18" t="str">
        <f t="shared" si="1"/>
        <v>OPERATOR SHOP</v>
      </c>
      <c r="G59" s="19">
        <f t="shared" si="11"/>
        <v>2040693</v>
      </c>
      <c r="H59" s="19">
        <f t="shared" si="2"/>
        <v>3629115</v>
      </c>
      <c r="I59" s="19">
        <f t="shared" si="3"/>
        <v>2299790</v>
      </c>
      <c r="J59" s="19">
        <f t="shared" si="4"/>
        <v>223</v>
      </c>
      <c r="K59" s="19">
        <f t="shared" si="5"/>
        <v>426</v>
      </c>
      <c r="L59" s="19">
        <f t="shared" si="6"/>
        <v>273</v>
      </c>
      <c r="M59" s="19">
        <f t="shared" si="7"/>
        <v>0.27</v>
      </c>
      <c r="N59" s="19">
        <f t="shared" si="8"/>
        <v>6</v>
      </c>
      <c r="O59" s="18" t="str">
        <f t="shared" si="9"/>
        <v>MS.KATWARANG YOMDOY</v>
      </c>
      <c r="P59" s="22" t="str">
        <f t="shared" si="9"/>
        <v>N</v>
      </c>
      <c r="Q59" s="19">
        <f t="shared" si="10"/>
        <v>0</v>
      </c>
      <c r="R59" s="19">
        <f t="shared" si="10"/>
        <v>2040697</v>
      </c>
      <c r="S59" s="19">
        <f t="shared" si="10"/>
        <v>3724719</v>
      </c>
      <c r="U59">
        <f t="shared" si="12"/>
        <v>6</v>
      </c>
      <c r="V59" s="16">
        <f t="shared" si="14"/>
        <v>2</v>
      </c>
      <c r="W59">
        <f t="shared" si="13"/>
        <v>1</v>
      </c>
      <c r="X59">
        <f t="shared" si="15"/>
        <v>2</v>
      </c>
    </row>
    <row r="60" spans="1:26" x14ac:dyDescent="0.25">
      <c r="A60" s="18" t="str">
        <f t="shared" si="1"/>
        <v>Ladprao</v>
      </c>
      <c r="B60" s="18" t="str">
        <f t="shared" si="1"/>
        <v>Daungjai</v>
      </c>
      <c r="C60" s="18" t="str">
        <f t="shared" si="1"/>
        <v>IM</v>
      </c>
      <c r="D60" s="18" t="str">
        <f t="shared" si="1"/>
        <v>HHP</v>
      </c>
      <c r="E60" s="18" t="str">
        <f t="shared" si="1"/>
        <v>B</v>
      </c>
      <c r="F60" s="18" t="str">
        <f t="shared" si="1"/>
        <v>OPERATOR SHOP</v>
      </c>
      <c r="G60" s="19">
        <f t="shared" si="11"/>
        <v>0</v>
      </c>
      <c r="H60" s="19">
        <f t="shared" si="2"/>
        <v>0</v>
      </c>
      <c r="I60" s="19">
        <f t="shared" si="3"/>
        <v>0</v>
      </c>
      <c r="J60" s="19">
        <f t="shared" si="4"/>
        <v>0</v>
      </c>
      <c r="K60" s="19">
        <f t="shared" si="5"/>
        <v>0</v>
      </c>
      <c r="L60" s="19">
        <f t="shared" si="6"/>
        <v>0</v>
      </c>
      <c r="M60" s="19">
        <f t="shared" si="7"/>
        <v>0</v>
      </c>
      <c r="N60" s="19">
        <f t="shared" si="8"/>
        <v>0</v>
      </c>
      <c r="O60" s="18" t="str">
        <f t="shared" si="9"/>
        <v>MS.WANDEE DARASING</v>
      </c>
      <c r="P60" s="22" t="str">
        <f t="shared" si="9"/>
        <v>A</v>
      </c>
      <c r="Q60" s="19">
        <f t="shared" si="10"/>
        <v>1860632</v>
      </c>
      <c r="R60" s="19">
        <f t="shared" si="10"/>
        <v>0</v>
      </c>
      <c r="S60" s="19">
        <f t="shared" si="10"/>
        <v>0</v>
      </c>
      <c r="U60">
        <f t="shared" si="12"/>
        <v>7</v>
      </c>
      <c r="V60" s="16">
        <f t="shared" si="14"/>
        <v>2</v>
      </c>
      <c r="W60">
        <f t="shared" si="13"/>
        <v>2</v>
      </c>
      <c r="X60">
        <f t="shared" si="15"/>
        <v>2</v>
      </c>
    </row>
    <row r="61" spans="1:26" x14ac:dyDescent="0.25">
      <c r="A61" s="18" t="str">
        <f t="shared" si="1"/>
        <v>Pinklao</v>
      </c>
      <c r="B61" s="18" t="str">
        <f t="shared" si="1"/>
        <v>Chokdee</v>
      </c>
      <c r="C61" s="18" t="str">
        <f t="shared" si="1"/>
        <v>IM</v>
      </c>
      <c r="D61" s="18" t="str">
        <f t="shared" si="1"/>
        <v>HHP</v>
      </c>
      <c r="E61" s="18" t="str">
        <f t="shared" si="1"/>
        <v>A</v>
      </c>
      <c r="F61" s="18" t="str">
        <f t="shared" si="1"/>
        <v>PREMIUM MT</v>
      </c>
      <c r="G61" s="19">
        <f t="shared" si="11"/>
        <v>3126560</v>
      </c>
      <c r="H61" s="19">
        <f t="shared" si="2"/>
        <v>3376650</v>
      </c>
      <c r="I61" s="19">
        <f t="shared" si="3"/>
        <v>2810380</v>
      </c>
      <c r="J61" s="19">
        <f t="shared" si="4"/>
        <v>300</v>
      </c>
      <c r="K61" s="19">
        <f t="shared" si="5"/>
        <v>314</v>
      </c>
      <c r="L61" s="19">
        <f t="shared" si="6"/>
        <v>254</v>
      </c>
      <c r="M61" s="19">
        <f t="shared" si="7"/>
        <v>0.59099999999999997</v>
      </c>
      <c r="N61" s="19">
        <f t="shared" si="8"/>
        <v>18</v>
      </c>
      <c r="O61" s="18" t="str">
        <f t="shared" si="9"/>
        <v>MS.PRAPATSORN</v>
      </c>
      <c r="P61" s="22" t="str">
        <f t="shared" si="9"/>
        <v>A</v>
      </c>
      <c r="Q61" s="19">
        <f t="shared" si="10"/>
        <v>2901250</v>
      </c>
      <c r="R61" s="19">
        <f t="shared" si="10"/>
        <v>3167240</v>
      </c>
      <c r="S61" s="19">
        <f t="shared" si="10"/>
        <v>3438530</v>
      </c>
      <c r="U61">
        <f t="shared" si="12"/>
        <v>8</v>
      </c>
      <c r="V61" s="16">
        <f t="shared" si="14"/>
        <v>3</v>
      </c>
      <c r="W61">
        <f t="shared" si="13"/>
        <v>1</v>
      </c>
      <c r="X61">
        <f t="shared" si="15"/>
        <v>9</v>
      </c>
    </row>
    <row r="62" spans="1:26" x14ac:dyDescent="0.25">
      <c r="A62" s="18" t="str">
        <f t="shared" si="1"/>
        <v>Pinklao</v>
      </c>
      <c r="B62" s="18" t="str">
        <f t="shared" si="1"/>
        <v>Chokdee</v>
      </c>
      <c r="C62" s="18" t="str">
        <f t="shared" si="1"/>
        <v>CE</v>
      </c>
      <c r="D62" s="18" t="str">
        <f t="shared" si="1"/>
        <v>AV</v>
      </c>
      <c r="E62" s="18" t="str">
        <f t="shared" si="1"/>
        <v>A</v>
      </c>
      <c r="F62" s="18" t="str">
        <f t="shared" si="1"/>
        <v>PREMIUM MT</v>
      </c>
      <c r="G62" s="19">
        <f t="shared" si="11"/>
        <v>10256822</v>
      </c>
      <c r="H62" s="19">
        <f t="shared" si="2"/>
        <v>6091077</v>
      </c>
      <c r="I62" s="19">
        <f t="shared" si="3"/>
        <v>4209539</v>
      </c>
      <c r="J62" s="19">
        <f t="shared" si="4"/>
        <v>436</v>
      </c>
      <c r="K62" s="19">
        <f t="shared" si="5"/>
        <v>211</v>
      </c>
      <c r="L62" s="19">
        <f t="shared" si="6"/>
        <v>165</v>
      </c>
      <c r="M62" s="19">
        <f t="shared" si="7"/>
        <v>0.90500000000000003</v>
      </c>
      <c r="N62" s="19">
        <f t="shared" si="8"/>
        <v>44</v>
      </c>
      <c r="O62" s="18" t="str">
        <f t="shared" si="9"/>
        <v>MR.CHATCHAI</v>
      </c>
      <c r="P62" s="22" t="str">
        <f t="shared" si="9"/>
        <v>B</v>
      </c>
      <c r="Q62" s="19">
        <f t="shared" si="10"/>
        <v>3476894</v>
      </c>
      <c r="R62" s="19">
        <f t="shared" si="10"/>
        <v>4820554</v>
      </c>
      <c r="S62" s="19">
        <f t="shared" si="10"/>
        <v>5928012</v>
      </c>
      <c r="U62">
        <f t="shared" si="12"/>
        <v>9</v>
      </c>
      <c r="V62" s="16">
        <f t="shared" si="14"/>
        <v>3</v>
      </c>
      <c r="W62">
        <f t="shared" si="13"/>
        <v>2</v>
      </c>
      <c r="X62">
        <f t="shared" si="15"/>
        <v>9</v>
      </c>
    </row>
    <row r="63" spans="1:26" x14ac:dyDescent="0.25">
      <c r="A63" s="18" t="str">
        <f t="shared" si="1"/>
        <v>Pinklao</v>
      </c>
      <c r="B63" s="18" t="str">
        <f t="shared" si="1"/>
        <v>Chokdee</v>
      </c>
      <c r="C63" s="18" t="str">
        <f t="shared" si="1"/>
        <v>CE</v>
      </c>
      <c r="D63" s="18" t="str">
        <f t="shared" si="1"/>
        <v>AV</v>
      </c>
      <c r="E63" s="18" t="str">
        <f t="shared" si="1"/>
        <v>A</v>
      </c>
      <c r="F63" s="18" t="str">
        <f t="shared" si="1"/>
        <v>PREMIUM MT</v>
      </c>
      <c r="G63" s="19">
        <f t="shared" si="11"/>
        <v>0</v>
      </c>
      <c r="H63" s="19">
        <f t="shared" si="2"/>
        <v>0</v>
      </c>
      <c r="I63" s="19">
        <f t="shared" si="3"/>
        <v>0</v>
      </c>
      <c r="J63" s="19">
        <f t="shared" si="4"/>
        <v>0</v>
      </c>
      <c r="K63" s="19">
        <f t="shared" si="5"/>
        <v>0</v>
      </c>
      <c r="L63" s="19">
        <f t="shared" si="6"/>
        <v>0</v>
      </c>
      <c r="M63" s="19">
        <f t="shared" si="7"/>
        <v>0</v>
      </c>
      <c r="N63" s="19">
        <f t="shared" si="8"/>
        <v>0</v>
      </c>
      <c r="O63" s="18" t="str">
        <f t="shared" si="9"/>
        <v>MR.SUCHART</v>
      </c>
      <c r="P63" s="22" t="str">
        <f t="shared" si="9"/>
        <v>A</v>
      </c>
      <c r="Q63" s="19">
        <f t="shared" si="10"/>
        <v>3476894</v>
      </c>
      <c r="R63" s="19">
        <f t="shared" si="10"/>
        <v>4820554</v>
      </c>
      <c r="S63" s="19">
        <f t="shared" si="10"/>
        <v>5928012</v>
      </c>
      <c r="U63">
        <f t="shared" si="12"/>
        <v>10</v>
      </c>
      <c r="V63" s="16">
        <f t="shared" si="14"/>
        <v>3</v>
      </c>
      <c r="W63">
        <f t="shared" si="13"/>
        <v>3</v>
      </c>
      <c r="X63">
        <f t="shared" si="15"/>
        <v>9</v>
      </c>
    </row>
    <row r="64" spans="1:26" x14ac:dyDescent="0.25">
      <c r="A64" s="18" t="str">
        <f t="shared" si="1"/>
        <v>Pinklao</v>
      </c>
      <c r="B64" s="18" t="str">
        <f t="shared" si="1"/>
        <v>Chokdee</v>
      </c>
      <c r="C64" s="18" t="str">
        <f t="shared" si="1"/>
        <v>CE</v>
      </c>
      <c r="D64" s="18" t="str">
        <f t="shared" si="1"/>
        <v>AV</v>
      </c>
      <c r="E64" s="18" t="str">
        <f t="shared" si="1"/>
        <v>A</v>
      </c>
      <c r="F64" s="18" t="str">
        <f t="shared" si="1"/>
        <v>PREMIUM MT</v>
      </c>
      <c r="G64" s="19">
        <f t="shared" si="11"/>
        <v>0</v>
      </c>
      <c r="H64" s="19">
        <f t="shared" si="2"/>
        <v>0</v>
      </c>
      <c r="I64" s="19">
        <f t="shared" si="3"/>
        <v>0</v>
      </c>
      <c r="J64" s="19">
        <f t="shared" si="4"/>
        <v>0</v>
      </c>
      <c r="K64" s="19">
        <f t="shared" si="5"/>
        <v>0</v>
      </c>
      <c r="L64" s="19">
        <f t="shared" si="6"/>
        <v>0</v>
      </c>
      <c r="M64" s="19">
        <f t="shared" si="7"/>
        <v>0</v>
      </c>
      <c r="N64" s="19">
        <f t="shared" si="8"/>
        <v>0</v>
      </c>
      <c r="O64" s="18" t="str">
        <f t="shared" si="9"/>
        <v>MR.PONCHAI</v>
      </c>
      <c r="P64" s="22" t="str">
        <f t="shared" si="9"/>
        <v>D</v>
      </c>
      <c r="Q64" s="19">
        <f t="shared" si="10"/>
        <v>894600</v>
      </c>
      <c r="R64" s="19">
        <f t="shared" si="10"/>
        <v>661160</v>
      </c>
      <c r="S64" s="19">
        <f t="shared" si="10"/>
        <v>825892</v>
      </c>
      <c r="U64">
        <f t="shared" si="12"/>
        <v>11</v>
      </c>
      <c r="V64" s="16">
        <f t="shared" si="14"/>
        <v>3</v>
      </c>
      <c r="W64">
        <f t="shared" si="13"/>
        <v>4</v>
      </c>
      <c r="X64">
        <f t="shared" si="15"/>
        <v>9</v>
      </c>
    </row>
    <row r="65" spans="1:24" x14ac:dyDescent="0.25">
      <c r="A65" s="18" t="str">
        <f t="shared" si="1"/>
        <v>Pinklao</v>
      </c>
      <c r="B65" s="18" t="str">
        <f t="shared" si="1"/>
        <v>Chokdee</v>
      </c>
      <c r="C65" s="18" t="str">
        <f t="shared" si="1"/>
        <v>CE</v>
      </c>
      <c r="D65" s="18" t="str">
        <f t="shared" si="1"/>
        <v>AV</v>
      </c>
      <c r="E65" s="18" t="str">
        <f t="shared" si="1"/>
        <v>A</v>
      </c>
      <c r="F65" s="18" t="str">
        <f t="shared" si="1"/>
        <v>PREMIUM MT</v>
      </c>
      <c r="G65" s="19">
        <f t="shared" si="11"/>
        <v>0</v>
      </c>
      <c r="H65" s="19">
        <f t="shared" si="2"/>
        <v>0</v>
      </c>
      <c r="I65" s="19">
        <f t="shared" si="3"/>
        <v>0</v>
      </c>
      <c r="J65" s="19">
        <f t="shared" si="4"/>
        <v>0</v>
      </c>
      <c r="K65" s="19">
        <f t="shared" si="5"/>
        <v>0</v>
      </c>
      <c r="L65" s="19">
        <f t="shared" si="6"/>
        <v>0</v>
      </c>
      <c r="M65" s="19">
        <f t="shared" si="7"/>
        <v>0</v>
      </c>
      <c r="N65" s="19">
        <f t="shared" si="8"/>
        <v>0</v>
      </c>
      <c r="O65" s="18" t="str">
        <f t="shared" si="9"/>
        <v>MR.SANGA</v>
      </c>
      <c r="P65" s="22" t="str">
        <f t="shared" si="9"/>
        <v>N</v>
      </c>
      <c r="Q65" s="19">
        <f t="shared" si="10"/>
        <v>894600</v>
      </c>
      <c r="R65" s="19">
        <f t="shared" si="10"/>
        <v>661160</v>
      </c>
      <c r="S65" s="19">
        <f t="shared" si="10"/>
        <v>825892</v>
      </c>
      <c r="U65">
        <f t="shared" si="12"/>
        <v>12</v>
      </c>
      <c r="V65" s="16">
        <f t="shared" si="14"/>
        <v>3</v>
      </c>
      <c r="W65">
        <f t="shared" si="13"/>
        <v>5</v>
      </c>
      <c r="X65">
        <f t="shared" si="15"/>
        <v>9</v>
      </c>
    </row>
    <row r="66" spans="1:24" x14ac:dyDescent="0.25">
      <c r="A66" s="18" t="str">
        <f t="shared" si="1"/>
        <v>Pinklao</v>
      </c>
      <c r="B66" s="18" t="str">
        <f t="shared" si="1"/>
        <v>Chokdee</v>
      </c>
      <c r="C66" s="18" t="str">
        <f t="shared" si="1"/>
        <v>CE</v>
      </c>
      <c r="D66" s="18" t="str">
        <f t="shared" si="1"/>
        <v>HA</v>
      </c>
      <c r="E66" s="18" t="str">
        <f t="shared" si="1"/>
        <v>B</v>
      </c>
      <c r="F66" s="18" t="str">
        <f t="shared" si="1"/>
        <v>PREMIUM MT</v>
      </c>
      <c r="G66" s="19">
        <f t="shared" si="11"/>
        <v>1553056</v>
      </c>
      <c r="H66" s="19">
        <f t="shared" si="2"/>
        <v>920722</v>
      </c>
      <c r="I66" s="19">
        <f t="shared" si="3"/>
        <v>1447805</v>
      </c>
      <c r="J66" s="19">
        <f t="shared" si="4"/>
        <v>128</v>
      </c>
      <c r="K66" s="19">
        <f t="shared" si="5"/>
        <v>100</v>
      </c>
      <c r="L66" s="19">
        <f t="shared" si="6"/>
        <v>95</v>
      </c>
      <c r="M66" s="19">
        <f t="shared" si="7"/>
        <v>0.95599999999999996</v>
      </c>
      <c r="N66" s="19">
        <f t="shared" si="8"/>
        <v>23</v>
      </c>
      <c r="O66" s="18" t="str">
        <f t="shared" si="9"/>
        <v>MR.CHATCHAI</v>
      </c>
      <c r="P66" s="22" t="str">
        <f t="shared" si="9"/>
        <v>B</v>
      </c>
      <c r="Q66" s="19">
        <f t="shared" si="10"/>
        <v>3476894</v>
      </c>
      <c r="R66" s="19">
        <f t="shared" si="10"/>
        <v>4820554</v>
      </c>
      <c r="S66" s="19">
        <f t="shared" si="10"/>
        <v>5928012</v>
      </c>
      <c r="U66">
        <f t="shared" si="12"/>
        <v>13</v>
      </c>
      <c r="V66" s="16">
        <f t="shared" si="14"/>
        <v>3</v>
      </c>
      <c r="W66">
        <f t="shared" si="13"/>
        <v>6</v>
      </c>
      <c r="X66">
        <f t="shared" si="15"/>
        <v>9</v>
      </c>
    </row>
    <row r="67" spans="1:24" x14ac:dyDescent="0.25">
      <c r="A67" s="18" t="str">
        <f t="shared" si="1"/>
        <v>Pinklao</v>
      </c>
      <c r="B67" s="18" t="str">
        <f t="shared" si="1"/>
        <v>Chokdee</v>
      </c>
      <c r="C67" s="18" t="str">
        <f t="shared" si="1"/>
        <v>CE</v>
      </c>
      <c r="D67" s="18" t="str">
        <f t="shared" si="1"/>
        <v>HA</v>
      </c>
      <c r="E67" s="18" t="str">
        <f t="shared" si="1"/>
        <v>B</v>
      </c>
      <c r="F67" s="18" t="str">
        <f t="shared" si="1"/>
        <v>PREMIUM MT</v>
      </c>
      <c r="G67" s="19">
        <f t="shared" si="11"/>
        <v>0</v>
      </c>
      <c r="H67" s="19">
        <f t="shared" si="2"/>
        <v>0</v>
      </c>
      <c r="I67" s="19">
        <f t="shared" si="3"/>
        <v>0</v>
      </c>
      <c r="J67" s="19">
        <f t="shared" si="4"/>
        <v>0</v>
      </c>
      <c r="K67" s="19">
        <f t="shared" si="5"/>
        <v>0</v>
      </c>
      <c r="L67" s="19">
        <f t="shared" si="6"/>
        <v>0</v>
      </c>
      <c r="M67" s="19">
        <f t="shared" si="7"/>
        <v>0</v>
      </c>
      <c r="N67" s="19">
        <f t="shared" si="8"/>
        <v>0</v>
      </c>
      <c r="O67" s="18" t="str">
        <f t="shared" si="9"/>
        <v>MR.SUCHART</v>
      </c>
      <c r="P67" s="22" t="str">
        <f t="shared" si="9"/>
        <v>A</v>
      </c>
      <c r="Q67" s="19">
        <f t="shared" si="10"/>
        <v>3476894</v>
      </c>
      <c r="R67" s="19">
        <f t="shared" si="10"/>
        <v>4820554</v>
      </c>
      <c r="S67" s="19">
        <f t="shared" si="10"/>
        <v>5928012</v>
      </c>
      <c r="U67">
        <f t="shared" si="12"/>
        <v>14</v>
      </c>
      <c r="V67" s="16">
        <f t="shared" si="14"/>
        <v>3</v>
      </c>
      <c r="W67">
        <f t="shared" si="13"/>
        <v>7</v>
      </c>
      <c r="X67">
        <f t="shared" si="15"/>
        <v>9</v>
      </c>
    </row>
    <row r="68" spans="1:24" x14ac:dyDescent="0.25">
      <c r="A68" s="18" t="str">
        <f t="shared" si="1"/>
        <v>Pinklao</v>
      </c>
      <c r="B68" s="18" t="str">
        <f t="shared" si="1"/>
        <v>Chokdee</v>
      </c>
      <c r="C68" s="18" t="str">
        <f t="shared" si="1"/>
        <v>CE</v>
      </c>
      <c r="D68" s="18" t="str">
        <f t="shared" si="1"/>
        <v>HA</v>
      </c>
      <c r="E68" s="18" t="str">
        <f t="shared" si="1"/>
        <v>B</v>
      </c>
      <c r="F68" s="18" t="str">
        <f t="shared" si="1"/>
        <v>PREMIUM MT</v>
      </c>
      <c r="G68" s="19">
        <f t="shared" si="11"/>
        <v>0</v>
      </c>
      <c r="H68" s="19">
        <f t="shared" si="2"/>
        <v>0</v>
      </c>
      <c r="I68" s="19">
        <f t="shared" si="3"/>
        <v>0</v>
      </c>
      <c r="J68" s="19">
        <f t="shared" si="4"/>
        <v>0</v>
      </c>
      <c r="K68" s="19">
        <f t="shared" si="5"/>
        <v>0</v>
      </c>
      <c r="L68" s="19">
        <f t="shared" si="6"/>
        <v>0</v>
      </c>
      <c r="M68" s="19">
        <f t="shared" si="7"/>
        <v>0</v>
      </c>
      <c r="N68" s="19">
        <f t="shared" si="8"/>
        <v>0</v>
      </c>
      <c r="O68" s="18" t="str">
        <f t="shared" si="9"/>
        <v>MR.PONCHAI</v>
      </c>
      <c r="P68" s="22" t="str">
        <f t="shared" si="9"/>
        <v>D</v>
      </c>
      <c r="Q68" s="19">
        <f t="shared" si="10"/>
        <v>894600</v>
      </c>
      <c r="R68" s="19">
        <f t="shared" si="10"/>
        <v>661160</v>
      </c>
      <c r="S68" s="19">
        <f t="shared" si="10"/>
        <v>825892</v>
      </c>
      <c r="U68">
        <f t="shared" si="12"/>
        <v>15</v>
      </c>
      <c r="V68" s="16">
        <f t="shared" si="14"/>
        <v>3</v>
      </c>
      <c r="W68">
        <f t="shared" si="13"/>
        <v>8</v>
      </c>
      <c r="X68">
        <f t="shared" si="15"/>
        <v>9</v>
      </c>
    </row>
    <row r="69" spans="1:24" x14ac:dyDescent="0.25">
      <c r="A69" s="18" t="str">
        <f t="shared" si="1"/>
        <v>Pinklao</v>
      </c>
      <c r="B69" s="18" t="str">
        <f t="shared" si="1"/>
        <v>Chokdee</v>
      </c>
      <c r="C69" s="18" t="str">
        <f t="shared" si="1"/>
        <v>CE</v>
      </c>
      <c r="D69" s="18" t="str">
        <f t="shared" si="1"/>
        <v>HA</v>
      </c>
      <c r="E69" s="18" t="str">
        <f t="shared" si="1"/>
        <v>B</v>
      </c>
      <c r="F69" s="18" t="str">
        <f t="shared" si="1"/>
        <v>PREMIUM MT</v>
      </c>
      <c r="G69" s="19">
        <f t="shared" si="11"/>
        <v>0</v>
      </c>
      <c r="H69" s="19">
        <f t="shared" si="2"/>
        <v>0</v>
      </c>
      <c r="I69" s="19">
        <f t="shared" si="3"/>
        <v>0</v>
      </c>
      <c r="J69" s="19">
        <f t="shared" si="4"/>
        <v>0</v>
      </c>
      <c r="K69" s="19">
        <f t="shared" si="5"/>
        <v>0</v>
      </c>
      <c r="L69" s="19">
        <f t="shared" si="6"/>
        <v>0</v>
      </c>
      <c r="M69" s="19">
        <f t="shared" si="7"/>
        <v>0</v>
      </c>
      <c r="N69" s="19">
        <f t="shared" si="8"/>
        <v>0</v>
      </c>
      <c r="O69" s="18" t="str">
        <f t="shared" si="9"/>
        <v>MR.SANGA</v>
      </c>
      <c r="P69" s="22" t="str">
        <f t="shared" si="9"/>
        <v>N</v>
      </c>
      <c r="Q69" s="19">
        <f t="shared" si="10"/>
        <v>894600</v>
      </c>
      <c r="R69" s="19">
        <f t="shared" si="10"/>
        <v>661160</v>
      </c>
      <c r="S69" s="19">
        <f t="shared" si="10"/>
        <v>825892</v>
      </c>
      <c r="U69">
        <f t="shared" si="12"/>
        <v>16</v>
      </c>
      <c r="V69" s="16">
        <f t="shared" si="14"/>
        <v>3</v>
      </c>
      <c r="W69">
        <f t="shared" si="13"/>
        <v>9</v>
      </c>
      <c r="X69">
        <f t="shared" si="15"/>
        <v>9</v>
      </c>
    </row>
    <row r="70" spans="1:24" x14ac:dyDescent="0.25">
      <c r="A70" s="18" t="str">
        <f t="shared" ref="A70:F91" si="16">IF(AND($U70&lt;&gt;0,$U70&lt;=MAX($X$1:$X$38)),INDEX(A$1:A$38,MATCH($U70,$X$1:$X$38,0),1),"")</f>
        <v>Thapra</v>
      </c>
      <c r="B70" s="18" t="str">
        <f t="shared" si="16"/>
        <v>Power Life</v>
      </c>
      <c r="C70" s="18" t="str">
        <f t="shared" si="16"/>
        <v>CE</v>
      </c>
      <c r="D70" s="18" t="str">
        <f t="shared" si="16"/>
        <v>AV</v>
      </c>
      <c r="E70" s="18" t="str">
        <f t="shared" si="16"/>
        <v>B</v>
      </c>
      <c r="F70" s="18" t="str">
        <f t="shared" si="16"/>
        <v>PREMIUM MT</v>
      </c>
      <c r="G70" s="19">
        <f t="shared" si="11"/>
        <v>1589179</v>
      </c>
      <c r="H70" s="19">
        <f t="shared" si="2"/>
        <v>1365021</v>
      </c>
      <c r="I70" s="19">
        <f t="shared" si="3"/>
        <v>1761363</v>
      </c>
      <c r="J70" s="19">
        <f t="shared" si="4"/>
        <v>82</v>
      </c>
      <c r="K70" s="19">
        <f t="shared" si="5"/>
        <v>68</v>
      </c>
      <c r="L70" s="19">
        <f t="shared" si="6"/>
        <v>84</v>
      </c>
      <c r="M70" s="19">
        <f t="shared" si="7"/>
        <v>0.30199999999999999</v>
      </c>
      <c r="N70" s="19">
        <f t="shared" si="8"/>
        <v>52</v>
      </c>
      <c r="O70" s="18" t="str">
        <f t="shared" si="9"/>
        <v>MR.PATARACHAI WANGLANG</v>
      </c>
      <c r="P70" s="22" t="str">
        <f t="shared" si="9"/>
        <v>C</v>
      </c>
      <c r="Q70" s="19">
        <f t="shared" ref="Q70:S91" si="17">SUMIF($Y$1:$Y$38,$B70&amp;"_"&amp;$D70&amp;"_"&amp;$O70,Q$1:Q$38)</f>
        <v>655165</v>
      </c>
      <c r="R70" s="19">
        <f t="shared" si="17"/>
        <v>755090</v>
      </c>
      <c r="S70" s="19">
        <f t="shared" si="17"/>
        <v>656010</v>
      </c>
      <c r="U70">
        <f t="shared" si="12"/>
        <v>17</v>
      </c>
      <c r="V70" s="16">
        <f t="shared" si="14"/>
        <v>4</v>
      </c>
      <c r="W70">
        <f t="shared" si="13"/>
        <v>1</v>
      </c>
      <c r="X70">
        <f t="shared" si="15"/>
        <v>8</v>
      </c>
    </row>
    <row r="71" spans="1:24" x14ac:dyDescent="0.25">
      <c r="A71" s="18" t="str">
        <f t="shared" si="16"/>
        <v>Thapra</v>
      </c>
      <c r="B71" s="18" t="str">
        <f t="shared" si="16"/>
        <v>Power Life</v>
      </c>
      <c r="C71" s="18" t="str">
        <f t="shared" si="16"/>
        <v>CE</v>
      </c>
      <c r="D71" s="18" t="str">
        <f t="shared" si="16"/>
        <v>AV</v>
      </c>
      <c r="E71" s="18" t="str">
        <f t="shared" si="16"/>
        <v>B</v>
      </c>
      <c r="F71" s="18" t="str">
        <f t="shared" si="16"/>
        <v>PREMIUM MT</v>
      </c>
      <c r="G71" s="19">
        <f t="shared" si="11"/>
        <v>0</v>
      </c>
      <c r="H71" s="19">
        <f t="shared" si="2"/>
        <v>0</v>
      </c>
      <c r="I71" s="19">
        <f t="shared" si="3"/>
        <v>0</v>
      </c>
      <c r="J71" s="19">
        <f t="shared" si="4"/>
        <v>0</v>
      </c>
      <c r="K71" s="19">
        <f t="shared" si="5"/>
        <v>0</v>
      </c>
      <c r="L71" s="19">
        <f t="shared" si="6"/>
        <v>0</v>
      </c>
      <c r="M71" s="19">
        <f t="shared" si="7"/>
        <v>0</v>
      </c>
      <c r="N71" s="19">
        <f t="shared" si="8"/>
        <v>0</v>
      </c>
      <c r="O71" s="18" t="str">
        <f t="shared" si="9"/>
        <v>MR.WIRAT DAMKERT</v>
      </c>
      <c r="P71" s="22" t="str">
        <f t="shared" si="9"/>
        <v>B</v>
      </c>
      <c r="Q71" s="19">
        <f t="shared" si="17"/>
        <v>655165</v>
      </c>
      <c r="R71" s="19">
        <f t="shared" si="17"/>
        <v>755090</v>
      </c>
      <c r="S71" s="19">
        <f t="shared" si="17"/>
        <v>656010</v>
      </c>
      <c r="U71">
        <f t="shared" si="12"/>
        <v>18</v>
      </c>
      <c r="V71" s="16">
        <f t="shared" si="14"/>
        <v>4</v>
      </c>
      <c r="W71">
        <f t="shared" si="13"/>
        <v>2</v>
      </c>
      <c r="X71">
        <f t="shared" si="15"/>
        <v>8</v>
      </c>
    </row>
    <row r="72" spans="1:24" x14ac:dyDescent="0.25">
      <c r="A72" s="18" t="str">
        <f t="shared" si="16"/>
        <v>Thapra</v>
      </c>
      <c r="B72" s="18" t="str">
        <f t="shared" si="16"/>
        <v>Power Life</v>
      </c>
      <c r="C72" s="18" t="str">
        <f t="shared" si="16"/>
        <v>CE</v>
      </c>
      <c r="D72" s="18" t="str">
        <f t="shared" si="16"/>
        <v>AV</v>
      </c>
      <c r="E72" s="18" t="str">
        <f t="shared" si="16"/>
        <v>B</v>
      </c>
      <c r="F72" s="18" t="str">
        <f t="shared" si="16"/>
        <v>PREMIUM MT</v>
      </c>
      <c r="G72" s="19">
        <f t="shared" si="11"/>
        <v>0</v>
      </c>
      <c r="H72" s="19">
        <f t="shared" si="2"/>
        <v>0</v>
      </c>
      <c r="I72" s="19">
        <f t="shared" si="3"/>
        <v>0</v>
      </c>
      <c r="J72" s="19">
        <f t="shared" si="4"/>
        <v>0</v>
      </c>
      <c r="K72" s="19">
        <f t="shared" si="5"/>
        <v>0</v>
      </c>
      <c r="L72" s="19">
        <f t="shared" si="6"/>
        <v>0</v>
      </c>
      <c r="M72" s="19">
        <f t="shared" si="7"/>
        <v>0</v>
      </c>
      <c r="N72" s="19">
        <f t="shared" si="8"/>
        <v>0</v>
      </c>
      <c r="O72" s="18" t="str">
        <f t="shared" si="9"/>
        <v>MR.PAIROJ JARERNPOL</v>
      </c>
      <c r="P72" s="22" t="str">
        <f t="shared" si="9"/>
        <v>C</v>
      </c>
      <c r="Q72" s="19">
        <f t="shared" si="17"/>
        <v>657366</v>
      </c>
      <c r="R72" s="19">
        <f t="shared" si="17"/>
        <v>469260</v>
      </c>
      <c r="S72" s="19">
        <f t="shared" si="17"/>
        <v>683231</v>
      </c>
      <c r="U72">
        <f t="shared" si="12"/>
        <v>19</v>
      </c>
      <c r="V72" s="16">
        <f t="shared" si="14"/>
        <v>4</v>
      </c>
      <c r="W72">
        <f t="shared" si="13"/>
        <v>3</v>
      </c>
      <c r="X72">
        <f t="shared" si="15"/>
        <v>8</v>
      </c>
    </row>
    <row r="73" spans="1:24" x14ac:dyDescent="0.25">
      <c r="A73" s="18" t="str">
        <f t="shared" si="16"/>
        <v>Thapra</v>
      </c>
      <c r="B73" s="18" t="str">
        <f t="shared" si="16"/>
        <v>Power Life</v>
      </c>
      <c r="C73" s="18" t="str">
        <f t="shared" si="16"/>
        <v>CE</v>
      </c>
      <c r="D73" s="18" t="str">
        <f t="shared" si="16"/>
        <v>AV</v>
      </c>
      <c r="E73" s="18" t="str">
        <f t="shared" si="16"/>
        <v>B</v>
      </c>
      <c r="F73" s="18" t="str">
        <f t="shared" si="16"/>
        <v>PREMIUM MT</v>
      </c>
      <c r="G73" s="19">
        <f t="shared" si="11"/>
        <v>0</v>
      </c>
      <c r="H73" s="19">
        <f t="shared" si="2"/>
        <v>0</v>
      </c>
      <c r="I73" s="19">
        <f t="shared" si="3"/>
        <v>0</v>
      </c>
      <c r="J73" s="19">
        <f t="shared" si="4"/>
        <v>0</v>
      </c>
      <c r="K73" s="19">
        <f t="shared" si="5"/>
        <v>0</v>
      </c>
      <c r="L73" s="19">
        <f t="shared" si="6"/>
        <v>0</v>
      </c>
      <c r="M73" s="19">
        <f t="shared" si="7"/>
        <v>0</v>
      </c>
      <c r="N73" s="19">
        <f t="shared" si="8"/>
        <v>0</v>
      </c>
      <c r="O73" s="18" t="str">
        <f t="shared" si="9"/>
        <v>MR.PRASET MAHAMMAD</v>
      </c>
      <c r="P73" s="22" t="str">
        <f t="shared" si="9"/>
        <v>B</v>
      </c>
      <c r="Q73" s="19">
        <f t="shared" si="17"/>
        <v>657366</v>
      </c>
      <c r="R73" s="19">
        <f t="shared" si="17"/>
        <v>469260</v>
      </c>
      <c r="S73" s="19">
        <f t="shared" si="17"/>
        <v>683231</v>
      </c>
      <c r="U73">
        <f t="shared" si="12"/>
        <v>20</v>
      </c>
      <c r="V73" s="16">
        <f t="shared" si="14"/>
        <v>4</v>
      </c>
      <c r="W73">
        <f t="shared" si="13"/>
        <v>4</v>
      </c>
      <c r="X73">
        <f t="shared" si="15"/>
        <v>8</v>
      </c>
    </row>
    <row r="74" spans="1:24" x14ac:dyDescent="0.25">
      <c r="A74" s="18" t="str">
        <f t="shared" si="16"/>
        <v>Thapra</v>
      </c>
      <c r="B74" s="18" t="str">
        <f t="shared" si="16"/>
        <v>Power Life</v>
      </c>
      <c r="C74" s="18" t="str">
        <f t="shared" si="16"/>
        <v>CE</v>
      </c>
      <c r="D74" s="18" t="str">
        <f t="shared" si="16"/>
        <v>HA</v>
      </c>
      <c r="E74" s="18" t="str">
        <f t="shared" si="16"/>
        <v>B</v>
      </c>
      <c r="F74" s="18" t="str">
        <f t="shared" si="16"/>
        <v>PREMIUM MT</v>
      </c>
      <c r="G74" s="19">
        <f t="shared" si="11"/>
        <v>1115497</v>
      </c>
      <c r="H74" s="19">
        <f t="shared" si="2"/>
        <v>1409938</v>
      </c>
      <c r="I74" s="19">
        <f t="shared" si="3"/>
        <v>2319619</v>
      </c>
      <c r="J74" s="19">
        <f t="shared" si="4"/>
        <v>78</v>
      </c>
      <c r="K74" s="19">
        <f t="shared" si="5"/>
        <v>103</v>
      </c>
      <c r="L74" s="19">
        <f t="shared" si="6"/>
        <v>191</v>
      </c>
      <c r="M74" s="19">
        <f t="shared" si="7"/>
        <v>0.46500000000000002</v>
      </c>
      <c r="N74" s="19">
        <f t="shared" si="8"/>
        <v>44</v>
      </c>
      <c r="O74" s="18" t="str">
        <f t="shared" si="9"/>
        <v>MR.PATARACHAI WANGLANG</v>
      </c>
      <c r="P74" s="22" t="str">
        <f t="shared" si="9"/>
        <v>C</v>
      </c>
      <c r="Q74" s="19">
        <f t="shared" si="17"/>
        <v>655165</v>
      </c>
      <c r="R74" s="19">
        <f t="shared" si="17"/>
        <v>755090</v>
      </c>
      <c r="S74" s="19">
        <f t="shared" si="17"/>
        <v>656010</v>
      </c>
      <c r="U74">
        <f t="shared" si="12"/>
        <v>21</v>
      </c>
      <c r="V74" s="16">
        <f t="shared" si="14"/>
        <v>4</v>
      </c>
      <c r="W74">
        <f t="shared" si="13"/>
        <v>5</v>
      </c>
      <c r="X74">
        <f t="shared" si="15"/>
        <v>8</v>
      </c>
    </row>
    <row r="75" spans="1:24" x14ac:dyDescent="0.25">
      <c r="A75" s="18" t="str">
        <f t="shared" si="16"/>
        <v>Thapra</v>
      </c>
      <c r="B75" s="18" t="str">
        <f t="shared" si="16"/>
        <v>Power Life</v>
      </c>
      <c r="C75" s="18" t="str">
        <f t="shared" si="16"/>
        <v>CE</v>
      </c>
      <c r="D75" s="18" t="str">
        <f t="shared" si="16"/>
        <v>HA</v>
      </c>
      <c r="E75" s="18" t="str">
        <f t="shared" si="16"/>
        <v>B</v>
      </c>
      <c r="F75" s="18" t="str">
        <f t="shared" si="16"/>
        <v>PREMIUM MT</v>
      </c>
      <c r="G75" s="19">
        <f t="shared" si="11"/>
        <v>0</v>
      </c>
      <c r="H75" s="19">
        <f t="shared" si="2"/>
        <v>0</v>
      </c>
      <c r="I75" s="19">
        <f t="shared" si="3"/>
        <v>0</v>
      </c>
      <c r="J75" s="19">
        <f t="shared" si="4"/>
        <v>0</v>
      </c>
      <c r="K75" s="19">
        <f t="shared" si="5"/>
        <v>0</v>
      </c>
      <c r="L75" s="19">
        <f t="shared" si="6"/>
        <v>0</v>
      </c>
      <c r="M75" s="19">
        <f t="shared" si="7"/>
        <v>0</v>
      </c>
      <c r="N75" s="19">
        <f t="shared" si="8"/>
        <v>0</v>
      </c>
      <c r="O75" s="18" t="str">
        <f t="shared" si="9"/>
        <v>MR.WIRAT DAMKERT</v>
      </c>
      <c r="P75" s="22" t="str">
        <f t="shared" si="9"/>
        <v>B</v>
      </c>
      <c r="Q75" s="19">
        <f t="shared" si="17"/>
        <v>655165</v>
      </c>
      <c r="R75" s="19">
        <f t="shared" si="17"/>
        <v>755090</v>
      </c>
      <c r="S75" s="19">
        <f t="shared" si="17"/>
        <v>656010</v>
      </c>
      <c r="U75">
        <f t="shared" si="12"/>
        <v>22</v>
      </c>
      <c r="V75" s="16">
        <f t="shared" si="14"/>
        <v>4</v>
      </c>
      <c r="W75">
        <f t="shared" si="13"/>
        <v>6</v>
      </c>
      <c r="X75">
        <f t="shared" si="15"/>
        <v>8</v>
      </c>
    </row>
    <row r="76" spans="1:24" x14ac:dyDescent="0.25">
      <c r="A76" s="18" t="str">
        <f t="shared" si="16"/>
        <v>Thapra</v>
      </c>
      <c r="B76" s="18" t="str">
        <f t="shared" si="16"/>
        <v>Power Life</v>
      </c>
      <c r="C76" s="18" t="str">
        <f t="shared" si="16"/>
        <v>CE</v>
      </c>
      <c r="D76" s="18" t="str">
        <f t="shared" si="16"/>
        <v>HA</v>
      </c>
      <c r="E76" s="18" t="str">
        <f t="shared" si="16"/>
        <v>B</v>
      </c>
      <c r="F76" s="18" t="str">
        <f t="shared" si="16"/>
        <v>PREMIUM MT</v>
      </c>
      <c r="G76" s="19">
        <f t="shared" si="11"/>
        <v>0</v>
      </c>
      <c r="H76" s="19">
        <f t="shared" si="2"/>
        <v>0</v>
      </c>
      <c r="I76" s="19">
        <f t="shared" si="3"/>
        <v>0</v>
      </c>
      <c r="J76" s="19">
        <f t="shared" si="4"/>
        <v>0</v>
      </c>
      <c r="K76" s="19">
        <f t="shared" si="5"/>
        <v>0</v>
      </c>
      <c r="L76" s="19">
        <f t="shared" si="6"/>
        <v>0</v>
      </c>
      <c r="M76" s="19">
        <f t="shared" si="7"/>
        <v>0</v>
      </c>
      <c r="N76" s="19">
        <f t="shared" si="8"/>
        <v>0</v>
      </c>
      <c r="O76" s="18" t="str">
        <f t="shared" si="9"/>
        <v>MR.PAIROJ JARERNPOL</v>
      </c>
      <c r="P76" s="22" t="str">
        <f t="shared" si="9"/>
        <v>C</v>
      </c>
      <c r="Q76" s="19">
        <f t="shared" si="17"/>
        <v>657366</v>
      </c>
      <c r="R76" s="19">
        <f t="shared" si="17"/>
        <v>469260</v>
      </c>
      <c r="S76" s="19">
        <f t="shared" si="17"/>
        <v>683231</v>
      </c>
      <c r="U76">
        <f t="shared" si="12"/>
        <v>23</v>
      </c>
      <c r="V76" s="16">
        <f t="shared" si="14"/>
        <v>4</v>
      </c>
      <c r="W76">
        <f t="shared" si="13"/>
        <v>7</v>
      </c>
      <c r="X76">
        <f t="shared" si="15"/>
        <v>8</v>
      </c>
    </row>
    <row r="77" spans="1:24" x14ac:dyDescent="0.25">
      <c r="A77" s="18" t="str">
        <f t="shared" si="16"/>
        <v>Thapra</v>
      </c>
      <c r="B77" s="18" t="str">
        <f t="shared" si="16"/>
        <v>Power Life</v>
      </c>
      <c r="C77" s="18" t="str">
        <f t="shared" si="16"/>
        <v>CE</v>
      </c>
      <c r="D77" s="18" t="str">
        <f t="shared" si="16"/>
        <v>HA</v>
      </c>
      <c r="E77" s="18" t="str">
        <f t="shared" si="16"/>
        <v>B</v>
      </c>
      <c r="F77" s="18" t="str">
        <f t="shared" si="16"/>
        <v>PREMIUM MT</v>
      </c>
      <c r="G77" s="19">
        <f t="shared" si="11"/>
        <v>0</v>
      </c>
      <c r="H77" s="19">
        <f t="shared" si="2"/>
        <v>0</v>
      </c>
      <c r="I77" s="19">
        <f t="shared" si="3"/>
        <v>0</v>
      </c>
      <c r="J77" s="19">
        <f t="shared" si="4"/>
        <v>0</v>
      </c>
      <c r="K77" s="19">
        <f t="shared" si="5"/>
        <v>0</v>
      </c>
      <c r="L77" s="19">
        <f t="shared" si="6"/>
        <v>0</v>
      </c>
      <c r="M77" s="19">
        <f t="shared" si="7"/>
        <v>0</v>
      </c>
      <c r="N77" s="19">
        <f t="shared" si="8"/>
        <v>0</v>
      </c>
      <c r="O77" s="18" t="str">
        <f t="shared" si="9"/>
        <v>MR.PRASET MAHAMMAD</v>
      </c>
      <c r="P77" s="22" t="str">
        <f t="shared" si="9"/>
        <v>B</v>
      </c>
      <c r="Q77" s="19">
        <f t="shared" si="17"/>
        <v>657366</v>
      </c>
      <c r="R77" s="19">
        <f t="shared" si="17"/>
        <v>469260</v>
      </c>
      <c r="S77" s="19">
        <f t="shared" si="17"/>
        <v>683231</v>
      </c>
      <c r="U77">
        <f t="shared" si="12"/>
        <v>24</v>
      </c>
      <c r="V77" s="16">
        <f t="shared" si="14"/>
        <v>4</v>
      </c>
      <c r="W77">
        <f t="shared" si="13"/>
        <v>8</v>
      </c>
      <c r="X77">
        <f t="shared" si="15"/>
        <v>8</v>
      </c>
    </row>
    <row r="78" spans="1:24" x14ac:dyDescent="0.25">
      <c r="A78" s="18" t="str">
        <f t="shared" si="16"/>
        <v>Phuket</v>
      </c>
      <c r="B78" s="18" t="str">
        <f t="shared" si="16"/>
        <v>Phuket Express</v>
      </c>
      <c r="C78" s="18" t="str">
        <f t="shared" si="16"/>
        <v>CE</v>
      </c>
      <c r="D78" s="18" t="str">
        <f t="shared" si="16"/>
        <v>AV</v>
      </c>
      <c r="E78" s="18" t="str">
        <f t="shared" si="16"/>
        <v>A</v>
      </c>
      <c r="F78" s="18" t="str">
        <f t="shared" si="16"/>
        <v>PREMIUM MT</v>
      </c>
      <c r="G78" s="19">
        <f t="shared" si="11"/>
        <v>932047</v>
      </c>
      <c r="H78" s="19">
        <f t="shared" si="2"/>
        <v>1001484</v>
      </c>
      <c r="I78" s="19">
        <f t="shared" si="3"/>
        <v>667103</v>
      </c>
      <c r="J78" s="19">
        <f t="shared" si="4"/>
        <v>45</v>
      </c>
      <c r="K78" s="19">
        <f t="shared" si="5"/>
        <v>51</v>
      </c>
      <c r="L78" s="19">
        <f t="shared" si="6"/>
        <v>39</v>
      </c>
      <c r="M78" s="19">
        <f t="shared" si="7"/>
        <v>0.98</v>
      </c>
      <c r="N78" s="19">
        <f t="shared" si="8"/>
        <v>35</v>
      </c>
      <c r="O78" s="18" t="str">
        <f t="shared" si="9"/>
        <v>MR.PIRAPONG SAMAPONG</v>
      </c>
      <c r="P78" s="22" t="str">
        <f t="shared" si="9"/>
        <v>A</v>
      </c>
      <c r="Q78" s="19">
        <f t="shared" si="17"/>
        <v>1350900</v>
      </c>
      <c r="R78" s="19">
        <f t="shared" si="17"/>
        <v>2237580</v>
      </c>
      <c r="S78" s="19">
        <f t="shared" si="17"/>
        <v>2789260</v>
      </c>
      <c r="U78">
        <f t="shared" si="12"/>
        <v>25</v>
      </c>
      <c r="V78" s="16">
        <f t="shared" si="14"/>
        <v>5</v>
      </c>
      <c r="W78">
        <f t="shared" si="13"/>
        <v>1</v>
      </c>
      <c r="X78">
        <f t="shared" si="15"/>
        <v>2</v>
      </c>
    </row>
    <row r="79" spans="1:24" x14ac:dyDescent="0.25">
      <c r="A79" s="18" t="str">
        <f t="shared" si="16"/>
        <v>Phuket</v>
      </c>
      <c r="B79" s="18" t="str">
        <f t="shared" si="16"/>
        <v>Phuket Express</v>
      </c>
      <c r="C79" s="18" t="str">
        <f t="shared" si="16"/>
        <v>CE</v>
      </c>
      <c r="D79" s="18" t="str">
        <f t="shared" si="16"/>
        <v>HA</v>
      </c>
      <c r="E79" s="18" t="str">
        <f t="shared" si="16"/>
        <v>C</v>
      </c>
      <c r="F79" s="18" t="str">
        <f t="shared" si="16"/>
        <v>PREMIUM MT</v>
      </c>
      <c r="G79" s="19">
        <f t="shared" si="11"/>
        <v>288119</v>
      </c>
      <c r="H79" s="19">
        <f t="shared" si="2"/>
        <v>507388</v>
      </c>
      <c r="I79" s="19">
        <f t="shared" si="3"/>
        <v>425051</v>
      </c>
      <c r="J79" s="19">
        <f t="shared" si="4"/>
        <v>26</v>
      </c>
      <c r="K79" s="19">
        <f t="shared" si="5"/>
        <v>38</v>
      </c>
      <c r="L79" s="19">
        <f t="shared" si="6"/>
        <v>39</v>
      </c>
      <c r="M79" s="19">
        <f t="shared" si="7"/>
        <v>0.378</v>
      </c>
      <c r="N79" s="19">
        <f t="shared" si="8"/>
        <v>42</v>
      </c>
      <c r="O79" s="18" t="str">
        <f t="shared" si="9"/>
        <v>MR.PIRAPONG SAMAPONG</v>
      </c>
      <c r="P79" s="22" t="str">
        <f t="shared" si="9"/>
        <v>A</v>
      </c>
      <c r="Q79" s="19">
        <f t="shared" si="17"/>
        <v>675450</v>
      </c>
      <c r="R79" s="19">
        <f t="shared" si="17"/>
        <v>1118790</v>
      </c>
      <c r="S79" s="19">
        <f t="shared" si="17"/>
        <v>1394630</v>
      </c>
      <c r="U79">
        <f t="shared" si="12"/>
        <v>26</v>
      </c>
      <c r="V79" s="16">
        <f t="shared" si="14"/>
        <v>5</v>
      </c>
      <c r="W79">
        <f t="shared" si="13"/>
        <v>2</v>
      </c>
      <c r="X79">
        <f t="shared" si="15"/>
        <v>2</v>
      </c>
    </row>
    <row r="80" spans="1:24" x14ac:dyDescent="0.25">
      <c r="A80" s="18" t="str">
        <f t="shared" si="16"/>
        <v/>
      </c>
      <c r="B80" s="18" t="str">
        <f t="shared" si="16"/>
        <v/>
      </c>
      <c r="C80" s="18" t="str">
        <f t="shared" si="16"/>
        <v/>
      </c>
      <c r="D80" s="18" t="str">
        <f t="shared" si="16"/>
        <v/>
      </c>
      <c r="E80" s="18" t="str">
        <f t="shared" si="16"/>
        <v/>
      </c>
      <c r="F80" s="18" t="str">
        <f t="shared" si="16"/>
        <v/>
      </c>
      <c r="G80" s="19">
        <f t="shared" si="11"/>
        <v>0</v>
      </c>
      <c r="H80" s="19">
        <f t="shared" si="2"/>
        <v>0</v>
      </c>
      <c r="I80" s="19">
        <f t="shared" si="3"/>
        <v>0</v>
      </c>
      <c r="J80" s="19">
        <f t="shared" si="4"/>
        <v>0</v>
      </c>
      <c r="K80" s="19">
        <f t="shared" si="5"/>
        <v>0</v>
      </c>
      <c r="L80" s="19">
        <f t="shared" si="6"/>
        <v>0</v>
      </c>
      <c r="M80" s="19">
        <f t="shared" si="7"/>
        <v>0</v>
      </c>
      <c r="N80" s="19">
        <f t="shared" si="8"/>
        <v>0</v>
      </c>
      <c r="O80" s="18" t="str">
        <f t="shared" si="9"/>
        <v/>
      </c>
      <c r="P80" s="22" t="str">
        <f t="shared" si="9"/>
        <v/>
      </c>
      <c r="Q80" s="19">
        <f t="shared" si="17"/>
        <v>0</v>
      </c>
      <c r="R80" s="19">
        <f t="shared" si="17"/>
        <v>0</v>
      </c>
      <c r="S80" s="19">
        <f t="shared" si="17"/>
        <v>0</v>
      </c>
      <c r="U80">
        <f t="shared" si="12"/>
        <v>0</v>
      </c>
      <c r="V80" s="16">
        <f t="shared" si="14"/>
        <v>6</v>
      </c>
      <c r="W80">
        <f t="shared" si="13"/>
        <v>0</v>
      </c>
      <c r="X80">
        <f t="shared" si="15"/>
        <v>0</v>
      </c>
    </row>
    <row r="81" spans="1:24" x14ac:dyDescent="0.25">
      <c r="A81" s="18" t="str">
        <f t="shared" si="16"/>
        <v/>
      </c>
      <c r="B81" s="18" t="str">
        <f t="shared" si="16"/>
        <v/>
      </c>
      <c r="C81" s="18" t="str">
        <f t="shared" si="16"/>
        <v/>
      </c>
      <c r="D81" s="18" t="str">
        <f t="shared" si="16"/>
        <v/>
      </c>
      <c r="E81" s="18" t="str">
        <f t="shared" si="16"/>
        <v/>
      </c>
      <c r="F81" s="18" t="str">
        <f t="shared" si="16"/>
        <v/>
      </c>
      <c r="G81" s="19">
        <f t="shared" si="11"/>
        <v>0</v>
      </c>
      <c r="H81" s="19">
        <f t="shared" si="2"/>
        <v>0</v>
      </c>
      <c r="I81" s="19">
        <f t="shared" si="3"/>
        <v>0</v>
      </c>
      <c r="J81" s="19">
        <f t="shared" si="4"/>
        <v>0</v>
      </c>
      <c r="K81" s="19">
        <f t="shared" si="5"/>
        <v>0</v>
      </c>
      <c r="L81" s="19">
        <f t="shared" si="6"/>
        <v>0</v>
      </c>
      <c r="M81" s="19">
        <f t="shared" si="7"/>
        <v>0</v>
      </c>
      <c r="N81" s="19">
        <f t="shared" si="8"/>
        <v>0</v>
      </c>
      <c r="O81" s="18" t="str">
        <f t="shared" si="9"/>
        <v/>
      </c>
      <c r="P81" s="22" t="str">
        <f t="shared" si="9"/>
        <v/>
      </c>
      <c r="Q81" s="19">
        <f t="shared" si="17"/>
        <v>0</v>
      </c>
      <c r="R81" s="19">
        <f t="shared" si="17"/>
        <v>0</v>
      </c>
      <c r="S81" s="19">
        <f t="shared" si="17"/>
        <v>0</v>
      </c>
      <c r="U81">
        <f t="shared" si="12"/>
        <v>0</v>
      </c>
      <c r="V81" s="16">
        <f t="shared" si="14"/>
        <v>7</v>
      </c>
      <c r="W81">
        <f t="shared" si="13"/>
        <v>0</v>
      </c>
      <c r="X81">
        <f t="shared" si="15"/>
        <v>0</v>
      </c>
    </row>
    <row r="82" spans="1:24" x14ac:dyDescent="0.25">
      <c r="A82" s="18" t="str">
        <f t="shared" si="16"/>
        <v/>
      </c>
      <c r="B82" s="18" t="str">
        <f t="shared" si="16"/>
        <v/>
      </c>
      <c r="C82" s="18" t="str">
        <f t="shared" si="16"/>
        <v/>
      </c>
      <c r="D82" s="18" t="str">
        <f t="shared" si="16"/>
        <v/>
      </c>
      <c r="E82" s="18" t="str">
        <f t="shared" si="16"/>
        <v/>
      </c>
      <c r="F82" s="18" t="str">
        <f t="shared" si="16"/>
        <v/>
      </c>
      <c r="G82" s="19">
        <f t="shared" si="11"/>
        <v>0</v>
      </c>
      <c r="H82" s="19">
        <f t="shared" si="2"/>
        <v>0</v>
      </c>
      <c r="I82" s="19">
        <f t="shared" si="3"/>
        <v>0</v>
      </c>
      <c r="J82" s="19">
        <f t="shared" si="4"/>
        <v>0</v>
      </c>
      <c r="K82" s="19">
        <f t="shared" si="5"/>
        <v>0</v>
      </c>
      <c r="L82" s="19">
        <f t="shared" si="6"/>
        <v>0</v>
      </c>
      <c r="M82" s="19">
        <f t="shared" si="7"/>
        <v>0</v>
      </c>
      <c r="N82" s="19">
        <f t="shared" si="8"/>
        <v>0</v>
      </c>
      <c r="O82" s="18" t="str">
        <f t="shared" si="9"/>
        <v/>
      </c>
      <c r="P82" s="22" t="str">
        <f t="shared" si="9"/>
        <v/>
      </c>
      <c r="Q82" s="19">
        <f t="shared" si="17"/>
        <v>0</v>
      </c>
      <c r="R82" s="19">
        <f t="shared" si="17"/>
        <v>0</v>
      </c>
      <c r="S82" s="19">
        <f t="shared" si="17"/>
        <v>0</v>
      </c>
      <c r="U82">
        <f t="shared" ref="U82:U91" si="18">IF(V82&lt;=MAX($V$1:$V$38),IF(V82&lt;&gt;V81,INDEX($X$1:$X$38,MATCH(V82,$V$1:$V$38,0),1),U81+1),0)</f>
        <v>0</v>
      </c>
      <c r="V82" s="16">
        <f t="shared" ref="V82:V91" si="19">IF(W81&lt;X81,V81,V81+1)</f>
        <v>8</v>
      </c>
      <c r="W82">
        <f t="shared" ref="W82:W91" si="20">IF(V82&lt;=MAX($V$1:$V$38),IF(V82&lt;&gt;V81,1,W81+1),0)</f>
        <v>0</v>
      </c>
      <c r="X82">
        <f t="shared" ref="X82:X91" si="21">SUMIF($V$1:$V$38,V82,$W$1:$W$38)</f>
        <v>0</v>
      </c>
    </row>
    <row r="83" spans="1:24" x14ac:dyDescent="0.25">
      <c r="A83" s="18" t="str">
        <f t="shared" si="16"/>
        <v/>
      </c>
      <c r="B83" s="18" t="str">
        <f t="shared" si="16"/>
        <v/>
      </c>
      <c r="C83" s="18" t="str">
        <f t="shared" si="16"/>
        <v/>
      </c>
      <c r="D83" s="18" t="str">
        <f t="shared" si="16"/>
        <v/>
      </c>
      <c r="E83" s="18" t="str">
        <f t="shared" si="16"/>
        <v/>
      </c>
      <c r="F83" s="18" t="str">
        <f t="shared" si="16"/>
        <v/>
      </c>
      <c r="G83" s="19">
        <f t="shared" si="11"/>
        <v>0</v>
      </c>
      <c r="H83" s="19">
        <f t="shared" si="2"/>
        <v>0</v>
      </c>
      <c r="I83" s="19">
        <f t="shared" si="3"/>
        <v>0</v>
      </c>
      <c r="J83" s="19">
        <f t="shared" si="4"/>
        <v>0</v>
      </c>
      <c r="K83" s="19">
        <f t="shared" si="5"/>
        <v>0</v>
      </c>
      <c r="L83" s="19">
        <f t="shared" si="6"/>
        <v>0</v>
      </c>
      <c r="M83" s="19">
        <f t="shared" si="7"/>
        <v>0</v>
      </c>
      <c r="N83" s="19">
        <f t="shared" si="8"/>
        <v>0</v>
      </c>
      <c r="O83" s="18" t="str">
        <f t="shared" si="9"/>
        <v/>
      </c>
      <c r="P83" s="22" t="str">
        <f t="shared" si="9"/>
        <v/>
      </c>
      <c r="Q83" s="19">
        <f t="shared" si="17"/>
        <v>0</v>
      </c>
      <c r="R83" s="19">
        <f t="shared" si="17"/>
        <v>0</v>
      </c>
      <c r="S83" s="19">
        <f t="shared" si="17"/>
        <v>0</v>
      </c>
      <c r="U83">
        <f t="shared" si="18"/>
        <v>0</v>
      </c>
      <c r="V83" s="16">
        <f t="shared" si="19"/>
        <v>9</v>
      </c>
      <c r="W83">
        <f t="shared" si="20"/>
        <v>0</v>
      </c>
      <c r="X83">
        <f t="shared" si="21"/>
        <v>0</v>
      </c>
    </row>
    <row r="84" spans="1:24" x14ac:dyDescent="0.25">
      <c r="A84" s="18" t="str">
        <f t="shared" si="16"/>
        <v/>
      </c>
      <c r="B84" s="18" t="str">
        <f t="shared" si="16"/>
        <v/>
      </c>
      <c r="C84" s="18" t="str">
        <f t="shared" si="16"/>
        <v/>
      </c>
      <c r="D84" s="18" t="str">
        <f t="shared" si="16"/>
        <v/>
      </c>
      <c r="E84" s="18" t="str">
        <f t="shared" si="16"/>
        <v/>
      </c>
      <c r="F84" s="18" t="str">
        <f t="shared" si="16"/>
        <v/>
      </c>
      <c r="G84" s="19">
        <f t="shared" si="11"/>
        <v>0</v>
      </c>
      <c r="H84" s="19">
        <f t="shared" si="2"/>
        <v>0</v>
      </c>
      <c r="I84" s="19">
        <f t="shared" si="3"/>
        <v>0</v>
      </c>
      <c r="J84" s="19">
        <f t="shared" si="4"/>
        <v>0</v>
      </c>
      <c r="K84" s="19">
        <f t="shared" si="5"/>
        <v>0</v>
      </c>
      <c r="L84" s="19">
        <f t="shared" si="6"/>
        <v>0</v>
      </c>
      <c r="M84" s="19">
        <f t="shared" si="7"/>
        <v>0</v>
      </c>
      <c r="N84" s="19">
        <f t="shared" si="8"/>
        <v>0</v>
      </c>
      <c r="O84" s="18" t="str">
        <f t="shared" si="9"/>
        <v/>
      </c>
      <c r="P84" s="22" t="str">
        <f t="shared" si="9"/>
        <v/>
      </c>
      <c r="Q84" s="19">
        <f t="shared" si="17"/>
        <v>0</v>
      </c>
      <c r="R84" s="19">
        <f t="shared" si="17"/>
        <v>0</v>
      </c>
      <c r="S84" s="19">
        <f t="shared" si="17"/>
        <v>0</v>
      </c>
      <c r="U84">
        <f t="shared" si="18"/>
        <v>0</v>
      </c>
      <c r="V84" s="16">
        <f t="shared" si="19"/>
        <v>10</v>
      </c>
      <c r="W84">
        <f t="shared" si="20"/>
        <v>0</v>
      </c>
      <c r="X84">
        <f t="shared" si="21"/>
        <v>0</v>
      </c>
    </row>
    <row r="85" spans="1:24" x14ac:dyDescent="0.25">
      <c r="A85" s="18" t="str">
        <f t="shared" si="16"/>
        <v/>
      </c>
      <c r="B85" s="18" t="str">
        <f t="shared" si="16"/>
        <v/>
      </c>
      <c r="C85" s="18" t="str">
        <f t="shared" si="16"/>
        <v/>
      </c>
      <c r="D85" s="18" t="str">
        <f t="shared" si="16"/>
        <v/>
      </c>
      <c r="E85" s="18" t="str">
        <f t="shared" si="16"/>
        <v/>
      </c>
      <c r="F85" s="18" t="str">
        <f t="shared" si="16"/>
        <v/>
      </c>
      <c r="G85" s="19">
        <f t="shared" si="11"/>
        <v>0</v>
      </c>
      <c r="H85" s="19">
        <f t="shared" si="2"/>
        <v>0</v>
      </c>
      <c r="I85" s="19">
        <f t="shared" si="3"/>
        <v>0</v>
      </c>
      <c r="J85" s="19">
        <f t="shared" si="4"/>
        <v>0</v>
      </c>
      <c r="K85" s="19">
        <f t="shared" si="5"/>
        <v>0</v>
      </c>
      <c r="L85" s="19">
        <f t="shared" si="6"/>
        <v>0</v>
      </c>
      <c r="M85" s="19">
        <f t="shared" si="7"/>
        <v>0</v>
      </c>
      <c r="N85" s="19">
        <f t="shared" si="8"/>
        <v>0</v>
      </c>
      <c r="O85" s="18" t="str">
        <f t="shared" si="9"/>
        <v/>
      </c>
      <c r="P85" s="22" t="str">
        <f t="shared" si="9"/>
        <v/>
      </c>
      <c r="Q85" s="19">
        <f t="shared" si="17"/>
        <v>0</v>
      </c>
      <c r="R85" s="19">
        <f t="shared" si="17"/>
        <v>0</v>
      </c>
      <c r="S85" s="19">
        <f t="shared" si="17"/>
        <v>0</v>
      </c>
      <c r="U85">
        <f t="shared" si="18"/>
        <v>0</v>
      </c>
      <c r="V85" s="16">
        <f t="shared" si="19"/>
        <v>11</v>
      </c>
      <c r="W85">
        <f t="shared" si="20"/>
        <v>0</v>
      </c>
      <c r="X85">
        <f t="shared" si="21"/>
        <v>0</v>
      </c>
    </row>
    <row r="86" spans="1:24" x14ac:dyDescent="0.25">
      <c r="A86" s="18" t="str">
        <f t="shared" si="16"/>
        <v/>
      </c>
      <c r="B86" s="18" t="str">
        <f t="shared" si="16"/>
        <v/>
      </c>
      <c r="C86" s="18" t="str">
        <f t="shared" si="16"/>
        <v/>
      </c>
      <c r="D86" s="18" t="str">
        <f t="shared" si="16"/>
        <v/>
      </c>
      <c r="E86" s="18" t="str">
        <f t="shared" si="16"/>
        <v/>
      </c>
      <c r="F86" s="18" t="str">
        <f t="shared" si="16"/>
        <v/>
      </c>
      <c r="G86" s="19">
        <f t="shared" si="11"/>
        <v>0</v>
      </c>
      <c r="H86" s="19">
        <f t="shared" si="2"/>
        <v>0</v>
      </c>
      <c r="I86" s="19">
        <f t="shared" si="3"/>
        <v>0</v>
      </c>
      <c r="J86" s="19">
        <f t="shared" si="4"/>
        <v>0</v>
      </c>
      <c r="K86" s="19">
        <f t="shared" si="5"/>
        <v>0</v>
      </c>
      <c r="L86" s="19">
        <f t="shared" si="6"/>
        <v>0</v>
      </c>
      <c r="M86" s="19">
        <f t="shared" si="7"/>
        <v>0</v>
      </c>
      <c r="N86" s="19">
        <f t="shared" si="8"/>
        <v>0</v>
      </c>
      <c r="O86" s="18" t="str">
        <f t="shared" si="9"/>
        <v/>
      </c>
      <c r="P86" s="22" t="str">
        <f t="shared" si="9"/>
        <v/>
      </c>
      <c r="Q86" s="19">
        <f t="shared" si="17"/>
        <v>0</v>
      </c>
      <c r="R86" s="19">
        <f t="shared" si="17"/>
        <v>0</v>
      </c>
      <c r="S86" s="19">
        <f t="shared" si="17"/>
        <v>0</v>
      </c>
      <c r="U86">
        <f t="shared" si="18"/>
        <v>0</v>
      </c>
      <c r="V86" s="16">
        <f t="shared" si="19"/>
        <v>12</v>
      </c>
      <c r="W86">
        <f t="shared" si="20"/>
        <v>0</v>
      </c>
      <c r="X86">
        <f t="shared" si="21"/>
        <v>0</v>
      </c>
    </row>
    <row r="87" spans="1:24" x14ac:dyDescent="0.25">
      <c r="A87" s="18" t="str">
        <f t="shared" si="16"/>
        <v/>
      </c>
      <c r="B87" s="18" t="str">
        <f t="shared" si="16"/>
        <v/>
      </c>
      <c r="C87" s="18" t="str">
        <f t="shared" si="16"/>
        <v/>
      </c>
      <c r="D87" s="18" t="str">
        <f t="shared" si="16"/>
        <v/>
      </c>
      <c r="E87" s="18" t="str">
        <f t="shared" si="16"/>
        <v/>
      </c>
      <c r="F87" s="18" t="str">
        <f t="shared" si="16"/>
        <v/>
      </c>
      <c r="G87" s="19">
        <f t="shared" si="11"/>
        <v>0</v>
      </c>
      <c r="H87" s="19">
        <f t="shared" si="2"/>
        <v>0</v>
      </c>
      <c r="I87" s="19">
        <f t="shared" si="3"/>
        <v>0</v>
      </c>
      <c r="J87" s="19">
        <f t="shared" si="4"/>
        <v>0</v>
      </c>
      <c r="K87" s="19">
        <f t="shared" si="5"/>
        <v>0</v>
      </c>
      <c r="L87" s="19">
        <f t="shared" si="6"/>
        <v>0</v>
      </c>
      <c r="M87" s="19">
        <f t="shared" si="7"/>
        <v>0</v>
      </c>
      <c r="N87" s="19">
        <f t="shared" si="8"/>
        <v>0</v>
      </c>
      <c r="O87" s="18" t="str">
        <f t="shared" si="9"/>
        <v/>
      </c>
      <c r="P87" s="22" t="str">
        <f t="shared" si="9"/>
        <v/>
      </c>
      <c r="Q87" s="19">
        <f t="shared" si="17"/>
        <v>0</v>
      </c>
      <c r="R87" s="19">
        <f t="shared" si="17"/>
        <v>0</v>
      </c>
      <c r="S87" s="19">
        <f t="shared" si="17"/>
        <v>0</v>
      </c>
      <c r="U87">
        <f t="shared" si="18"/>
        <v>0</v>
      </c>
      <c r="V87" s="16">
        <f t="shared" si="19"/>
        <v>13</v>
      </c>
      <c r="W87">
        <f t="shared" si="20"/>
        <v>0</v>
      </c>
      <c r="X87">
        <f t="shared" si="21"/>
        <v>0</v>
      </c>
    </row>
    <row r="88" spans="1:24" x14ac:dyDescent="0.25">
      <c r="A88" s="18" t="str">
        <f t="shared" si="16"/>
        <v/>
      </c>
      <c r="B88" s="18" t="str">
        <f t="shared" si="16"/>
        <v/>
      </c>
      <c r="C88" s="18" t="str">
        <f t="shared" si="16"/>
        <v/>
      </c>
      <c r="D88" s="18" t="str">
        <f t="shared" si="16"/>
        <v/>
      </c>
      <c r="E88" s="18" t="str">
        <f t="shared" si="16"/>
        <v/>
      </c>
      <c r="F88" s="18" t="str">
        <f t="shared" si="16"/>
        <v/>
      </c>
      <c r="G88" s="19">
        <f t="shared" si="11"/>
        <v>0</v>
      </c>
      <c r="H88" s="19">
        <f t="shared" si="2"/>
        <v>0</v>
      </c>
      <c r="I88" s="19">
        <f t="shared" si="3"/>
        <v>0</v>
      </c>
      <c r="J88" s="19">
        <f t="shared" si="4"/>
        <v>0</v>
      </c>
      <c r="K88" s="19">
        <f t="shared" si="5"/>
        <v>0</v>
      </c>
      <c r="L88" s="19">
        <f t="shared" si="6"/>
        <v>0</v>
      </c>
      <c r="M88" s="19">
        <f t="shared" si="7"/>
        <v>0</v>
      </c>
      <c r="N88" s="19">
        <f t="shared" si="8"/>
        <v>0</v>
      </c>
      <c r="O88" s="18" t="str">
        <f t="shared" si="9"/>
        <v/>
      </c>
      <c r="P88" s="22" t="str">
        <f t="shared" si="9"/>
        <v/>
      </c>
      <c r="Q88" s="19">
        <f t="shared" si="17"/>
        <v>0</v>
      </c>
      <c r="R88" s="19">
        <f t="shared" si="17"/>
        <v>0</v>
      </c>
      <c r="S88" s="19">
        <f t="shared" si="17"/>
        <v>0</v>
      </c>
      <c r="U88">
        <f t="shared" si="18"/>
        <v>0</v>
      </c>
      <c r="V88" s="16">
        <f t="shared" si="19"/>
        <v>14</v>
      </c>
      <c r="W88">
        <f t="shared" si="20"/>
        <v>0</v>
      </c>
      <c r="X88">
        <f t="shared" si="21"/>
        <v>0</v>
      </c>
    </row>
    <row r="89" spans="1:24" x14ac:dyDescent="0.25">
      <c r="A89" s="18" t="str">
        <f t="shared" si="16"/>
        <v/>
      </c>
      <c r="B89" s="18" t="str">
        <f t="shared" si="16"/>
        <v/>
      </c>
      <c r="C89" s="18" t="str">
        <f t="shared" si="16"/>
        <v/>
      </c>
      <c r="D89" s="18" t="str">
        <f t="shared" si="16"/>
        <v/>
      </c>
      <c r="E89" s="18" t="str">
        <f t="shared" si="16"/>
        <v/>
      </c>
      <c r="F89" s="18" t="str">
        <f t="shared" si="16"/>
        <v/>
      </c>
      <c r="G89" s="19">
        <f t="shared" si="11"/>
        <v>0</v>
      </c>
      <c r="H89" s="19">
        <f t="shared" si="2"/>
        <v>0</v>
      </c>
      <c r="I89" s="19">
        <f t="shared" si="3"/>
        <v>0</v>
      </c>
      <c r="J89" s="19">
        <f t="shared" si="4"/>
        <v>0</v>
      </c>
      <c r="K89" s="19">
        <f t="shared" si="5"/>
        <v>0</v>
      </c>
      <c r="L89" s="19">
        <f t="shared" si="6"/>
        <v>0</v>
      </c>
      <c r="M89" s="19">
        <f t="shared" si="7"/>
        <v>0</v>
      </c>
      <c r="N89" s="19">
        <f t="shared" si="8"/>
        <v>0</v>
      </c>
      <c r="O89" s="18" t="str">
        <f t="shared" si="9"/>
        <v/>
      </c>
      <c r="P89" s="22" t="str">
        <f t="shared" si="9"/>
        <v/>
      </c>
      <c r="Q89" s="19">
        <f t="shared" si="17"/>
        <v>0</v>
      </c>
      <c r="R89" s="19">
        <f t="shared" si="17"/>
        <v>0</v>
      </c>
      <c r="S89" s="19">
        <f t="shared" si="17"/>
        <v>0</v>
      </c>
      <c r="U89">
        <f t="shared" si="18"/>
        <v>0</v>
      </c>
      <c r="V89" s="16">
        <f t="shared" si="19"/>
        <v>15</v>
      </c>
      <c r="W89">
        <f t="shared" si="20"/>
        <v>0</v>
      </c>
      <c r="X89">
        <f t="shared" si="21"/>
        <v>0</v>
      </c>
    </row>
    <row r="90" spans="1:24" x14ac:dyDescent="0.25">
      <c r="A90" s="18" t="str">
        <f t="shared" si="16"/>
        <v/>
      </c>
      <c r="B90" s="18" t="str">
        <f t="shared" si="16"/>
        <v/>
      </c>
      <c r="C90" s="18" t="str">
        <f t="shared" si="16"/>
        <v/>
      </c>
      <c r="D90" s="18" t="str">
        <f t="shared" si="16"/>
        <v/>
      </c>
      <c r="E90" s="18" t="str">
        <f t="shared" si="16"/>
        <v/>
      </c>
      <c r="F90" s="18" t="str">
        <f t="shared" si="16"/>
        <v/>
      </c>
      <c r="G90" s="19">
        <f t="shared" si="11"/>
        <v>0</v>
      </c>
      <c r="H90" s="19">
        <f t="shared" si="2"/>
        <v>0</v>
      </c>
      <c r="I90" s="19">
        <f t="shared" si="3"/>
        <v>0</v>
      </c>
      <c r="J90" s="19">
        <f t="shared" si="4"/>
        <v>0</v>
      </c>
      <c r="K90" s="19">
        <f t="shared" si="5"/>
        <v>0</v>
      </c>
      <c r="L90" s="19">
        <f t="shared" si="6"/>
        <v>0</v>
      </c>
      <c r="M90" s="19">
        <f t="shared" si="7"/>
        <v>0</v>
      </c>
      <c r="N90" s="19">
        <f t="shared" si="8"/>
        <v>0</v>
      </c>
      <c r="O90" s="18" t="str">
        <f t="shared" si="9"/>
        <v/>
      </c>
      <c r="P90" s="22" t="str">
        <f t="shared" si="9"/>
        <v/>
      </c>
      <c r="Q90" s="19">
        <f t="shared" si="17"/>
        <v>0</v>
      </c>
      <c r="R90" s="19">
        <f t="shared" si="17"/>
        <v>0</v>
      </c>
      <c r="S90" s="19">
        <f t="shared" si="17"/>
        <v>0</v>
      </c>
      <c r="U90">
        <f t="shared" si="18"/>
        <v>0</v>
      </c>
      <c r="V90" s="16">
        <f t="shared" si="19"/>
        <v>16</v>
      </c>
      <c r="W90">
        <f t="shared" si="20"/>
        <v>0</v>
      </c>
      <c r="X90">
        <f t="shared" si="21"/>
        <v>0</v>
      </c>
    </row>
    <row r="91" spans="1:24" x14ac:dyDescent="0.25">
      <c r="A91" s="18" t="str">
        <f t="shared" si="16"/>
        <v/>
      </c>
      <c r="B91" s="18" t="str">
        <f t="shared" si="16"/>
        <v/>
      </c>
      <c r="C91" s="18" t="str">
        <f t="shared" si="16"/>
        <v/>
      </c>
      <c r="D91" s="18" t="str">
        <f t="shared" si="16"/>
        <v/>
      </c>
      <c r="E91" s="18" t="str">
        <f t="shared" si="16"/>
        <v/>
      </c>
      <c r="F91" s="18" t="str">
        <f t="shared" si="16"/>
        <v/>
      </c>
      <c r="G91" s="19">
        <f t="shared" si="11"/>
        <v>0</v>
      </c>
      <c r="H91" s="19">
        <f t="shared" si="2"/>
        <v>0</v>
      </c>
      <c r="I91" s="19">
        <f t="shared" si="3"/>
        <v>0</v>
      </c>
      <c r="J91" s="19">
        <f t="shared" si="4"/>
        <v>0</v>
      </c>
      <c r="K91" s="19">
        <f t="shared" si="5"/>
        <v>0</v>
      </c>
      <c r="L91" s="19">
        <f t="shared" si="6"/>
        <v>0</v>
      </c>
      <c r="M91" s="19">
        <f t="shared" si="7"/>
        <v>0</v>
      </c>
      <c r="N91" s="19">
        <f t="shared" si="8"/>
        <v>0</v>
      </c>
      <c r="O91" s="18" t="str">
        <f t="shared" si="9"/>
        <v/>
      </c>
      <c r="P91" s="22" t="str">
        <f t="shared" si="9"/>
        <v/>
      </c>
      <c r="Q91" s="19">
        <f t="shared" si="17"/>
        <v>0</v>
      </c>
      <c r="R91" s="19">
        <f t="shared" si="17"/>
        <v>0</v>
      </c>
      <c r="S91" s="19">
        <f t="shared" si="17"/>
        <v>0</v>
      </c>
      <c r="U91">
        <f t="shared" si="18"/>
        <v>0</v>
      </c>
      <c r="V91" s="16">
        <f t="shared" si="19"/>
        <v>17</v>
      </c>
      <c r="W91">
        <f t="shared" si="20"/>
        <v>0</v>
      </c>
      <c r="X91">
        <f t="shared" si="21"/>
        <v>0</v>
      </c>
    </row>
    <row r="92" spans="1:24" x14ac:dyDescent="0.25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</row>
  </sheetData>
  <autoFilter ref="A2:S37"/>
  <mergeCells count="24">
    <mergeCell ref="K43:K44"/>
    <mergeCell ref="L43:L44"/>
    <mergeCell ref="A42:A46"/>
    <mergeCell ref="B42:B46"/>
    <mergeCell ref="F42:F46"/>
    <mergeCell ref="C43:C46"/>
    <mergeCell ref="D43:D44"/>
    <mergeCell ref="E43:E44"/>
    <mergeCell ref="M45:M46"/>
    <mergeCell ref="N45:N46"/>
    <mergeCell ref="M43:M44"/>
    <mergeCell ref="N43:N44"/>
    <mergeCell ref="D45:D46"/>
    <mergeCell ref="E45:E46"/>
    <mergeCell ref="G45:G46"/>
    <mergeCell ref="H45:H46"/>
    <mergeCell ref="I45:I46"/>
    <mergeCell ref="J45:J46"/>
    <mergeCell ref="K45:K46"/>
    <mergeCell ref="L45:L46"/>
    <mergeCell ref="G43:G44"/>
    <mergeCell ref="H43:H44"/>
    <mergeCell ref="I43:I44"/>
    <mergeCell ref="J43:J44"/>
  </mergeCells>
  <conditionalFormatting sqref="G54:N91">
    <cfRule type="expression" dxfId="29" priority="15">
      <formula>AND($A54&lt;&gt;"",OR($A54&lt;&gt;$A53,$B54&lt;&gt;$B53,$C54&lt;&gt;$C53,$D54&lt;&gt;$D53,$E54&lt;&gt;$E53,$F54&lt;&gt;$F53))</formula>
    </cfRule>
    <cfRule type="expression" dxfId="28" priority="17">
      <formula>AND($A54="",$A53&lt;&gt;"")</formula>
    </cfRule>
  </conditionalFormatting>
  <conditionalFormatting sqref="G54:N91">
    <cfRule type="expression" dxfId="27" priority="16">
      <formula>$A54&lt;&gt;""</formula>
    </cfRule>
  </conditionalFormatting>
  <conditionalFormatting sqref="O54:S91">
    <cfRule type="expression" dxfId="26" priority="14">
      <formula>$O54&lt;&gt;""</formula>
    </cfRule>
  </conditionalFormatting>
  <conditionalFormatting sqref="A54:F91">
    <cfRule type="expression" dxfId="25" priority="11">
      <formula>$A54&lt;&gt;""</formula>
    </cfRule>
    <cfRule type="expression" dxfId="24" priority="8">
      <formula>AND(OR($A53&lt;&gt;0,$A53&lt;&gt;""),$A53&lt;&gt;$A54,$A54&lt;&gt;"")</formula>
    </cfRule>
  </conditionalFormatting>
  <conditionalFormatting sqref="A54:F91">
    <cfRule type="expression" dxfId="23" priority="12">
      <formula>AND(OR($A53=0,$A53=""),$A54&lt;&gt;"")</formula>
    </cfRule>
    <cfRule type="expression" dxfId="22" priority="10">
      <formula>AND($A54="",$A53&lt;&gt;"")</formula>
    </cfRule>
  </conditionalFormatting>
  <conditionalFormatting sqref="A54:A91">
    <cfRule type="expression" dxfId="21" priority="9">
      <formula>AND($A53=$A54,$A54&lt;&gt;"")</formula>
    </cfRule>
  </conditionalFormatting>
  <conditionalFormatting sqref="B54:B91">
    <cfRule type="expression" dxfId="20" priority="7">
      <formula>AND($B54&lt;&gt;"",$B54=$B53)</formula>
    </cfRule>
  </conditionalFormatting>
  <conditionalFormatting sqref="C54:C91">
    <cfRule type="expression" dxfId="19" priority="6">
      <formula>AND($C54&lt;&gt;"",$C54=$C53,$B54=$B53)</formula>
    </cfRule>
    <cfRule type="expression" dxfId="18" priority="5">
      <formula>AND($C54&lt;&gt;"",$C54&lt;&gt;$C53)</formula>
    </cfRule>
  </conditionalFormatting>
  <conditionalFormatting sqref="D54:E91">
    <cfRule type="expression" dxfId="17" priority="3">
      <formula>AND($D54&lt;&gt;"",OR($D54&lt;&gt;$D53,$B54&lt;&gt;$B53))</formula>
    </cfRule>
    <cfRule type="expression" dxfId="16" priority="4">
      <formula>AND($D54&lt;&gt;"",$B54=$B53,$D54=$D53)</formula>
    </cfRule>
  </conditionalFormatting>
  <conditionalFormatting sqref="F54:F91">
    <cfRule type="expression" dxfId="15" priority="1">
      <formula>AND($F54&lt;&gt;"",$F54=$F53,$A54=$A53)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Border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Jang</cp:lastModifiedBy>
  <dcterms:created xsi:type="dcterms:W3CDTF">2016-09-25T19:48:30Z</dcterms:created>
  <dcterms:modified xsi:type="dcterms:W3CDTF">2016-09-27T05:50:22Z</dcterms:modified>
</cp:coreProperties>
</file>