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0320" windowHeight="8250" firstSheet="3" activeTab="3"/>
  </bookViews>
  <sheets>
    <sheet name="NAME" sheetId="4" state="hidden" r:id="rId1"/>
    <sheet name="LIST TABLE" sheetId="2" state="hidden" r:id="rId2"/>
    <sheet name="Master" sheetId="15" state="hidden" r:id="rId3"/>
    <sheet name="23" sheetId="24" r:id="rId4"/>
  </sheets>
  <definedNames>
    <definedName name="Detail">'LIST TABLE'!$F$2:$F$33</definedName>
    <definedName name="HOT">'LIST TABLE'!$E$2:$E$33</definedName>
    <definedName name="NAME">NAME!$B$1:$B$50</definedName>
    <definedName name="OT">'LIST TABLE'!$B$2:$B$5</definedName>
    <definedName name="PIC" localSheetId="3">INDEX('LIST TABLE'!$K$1:$K$3,MATCH('23'!$I$2,'LIST TABLE'!$J$1:$J$3,FALSE),1)</definedName>
    <definedName name="PIC">INDEX('LIST TABLE'!$K$1:$K$3,MATCH(Master!$I$2,'LIST TABLE'!$J$1:$J$3,FALSE),1)</definedName>
    <definedName name="SATATUS">'LIST TABLE'!$A$2:$A$21</definedName>
  </definedNames>
  <calcPr calcId="125725"/>
</workbook>
</file>

<file path=xl/calcChain.xml><?xml version="1.0" encoding="utf-8"?>
<calcChain xmlns="http://schemas.openxmlformats.org/spreadsheetml/2006/main">
  <c r="B19" i="24"/>
  <c r="A19"/>
  <c r="B18"/>
  <c r="A18"/>
  <c r="B17"/>
  <c r="A17"/>
  <c r="B15"/>
  <c r="A15"/>
  <c r="B14"/>
  <c r="A14"/>
  <c r="B13"/>
  <c r="A13"/>
  <c r="B12"/>
  <c r="A12"/>
  <c r="B11"/>
  <c r="A11"/>
  <c r="B10"/>
  <c r="A10"/>
  <c r="B9"/>
  <c r="A9"/>
  <c r="B8"/>
  <c r="A8"/>
  <c r="B7"/>
  <c r="A7"/>
  <c r="B6"/>
  <c r="A6"/>
  <c r="B5"/>
  <c r="A5"/>
  <c r="D1" i="15" l="1"/>
  <c r="B19"/>
  <c r="A19"/>
  <c r="B18"/>
  <c r="A18"/>
  <c r="B17"/>
  <c r="A17"/>
  <c r="B15"/>
  <c r="A15"/>
  <c r="B14"/>
  <c r="A14"/>
  <c r="B13"/>
  <c r="A13"/>
  <c r="B12"/>
  <c r="A12"/>
  <c r="B11"/>
  <c r="A11"/>
  <c r="B10"/>
  <c r="A10"/>
  <c r="B9"/>
  <c r="A9"/>
  <c r="B8"/>
  <c r="A8"/>
  <c r="B7"/>
  <c r="A7"/>
  <c r="B6"/>
  <c r="A6"/>
  <c r="B5"/>
  <c r="A5"/>
</calcChain>
</file>

<file path=xl/sharedStrings.xml><?xml version="1.0" encoding="utf-8"?>
<sst xmlns="http://schemas.openxmlformats.org/spreadsheetml/2006/main" count="166" uniqueCount="107">
  <si>
    <t>ลำดับ</t>
  </si>
  <si>
    <t>รหัสพนักงาน</t>
  </si>
  <si>
    <t>เวลาเข้า</t>
  </si>
  <si>
    <t>เวลาออก</t>
  </si>
  <si>
    <t>สถานะประจำวัน</t>
  </si>
  <si>
    <t>สถานะ OT</t>
  </si>
  <si>
    <t>รายละเอียดของการทำงานล่วงเวลา</t>
  </si>
  <si>
    <t>ลงชื่อ</t>
  </si>
  <si>
    <t>หมายเหตุ</t>
  </si>
  <si>
    <t>นายชูวัส  แสงเปล่งปลัง</t>
  </si>
  <si>
    <t>นายธงชัย  รินนายรักษ์</t>
  </si>
  <si>
    <t>น.ส.รัตติกาล  ฤทธิ์ละม่อม</t>
  </si>
  <si>
    <t>น.ส.ศิริพร  เกริกเทมินทร์</t>
  </si>
  <si>
    <t>น.ส.พรนิภา บัวเทศ</t>
  </si>
  <si>
    <t>น.ส.สมนึก เกตุกลาง</t>
  </si>
  <si>
    <t>นายสุทธนา  อินทร์จันทร์</t>
  </si>
  <si>
    <t>นายธนากร  มานะจิระกุล</t>
  </si>
  <si>
    <t>นายบุญถม  วงษ์เพ็ญ</t>
  </si>
  <si>
    <t>น.ส.รัมภา  เปลื้องศิริ</t>
  </si>
  <si>
    <t>นายรัฐพงษ์  ฟักอ่อน</t>
  </si>
  <si>
    <t>นายขจรศักดิ์  สนกระแสร์</t>
  </si>
  <si>
    <t>นายสมชาย  ปิ่นมอญ</t>
  </si>
  <si>
    <t>นายไพสิทธิ์ วรรณกิจ</t>
  </si>
  <si>
    <t>นายวชิระ ปรางค์ทิพย์</t>
  </si>
  <si>
    <t>นายสุวิทย์ แสงสุริยนต์</t>
  </si>
  <si>
    <t>นายนรุตม์  ฤทธิไกร</t>
  </si>
  <si>
    <t>นายขวัญชัย พรแสงอรุณวงศ์</t>
  </si>
  <si>
    <t>นายมนต์ชัย  เลิศวัฒนวรกุล</t>
  </si>
  <si>
    <t>นายทิวา  ทัพวัฒน์</t>
  </si>
  <si>
    <t>น.ส.พัชญ์ธมน ธนวณิชศิลป์</t>
  </si>
  <si>
    <t>นายบุญยืน ยิ่งสกุล</t>
  </si>
  <si>
    <t>นายธีระยุทธ สถิตเลิศฤทธิ์</t>
  </si>
  <si>
    <t>น.ส.อัจฉรา เตชะเกรียงไกร</t>
  </si>
  <si>
    <t>น.ส.กรรณิกา คะชา</t>
  </si>
  <si>
    <t>นายดำรง  คำงาม</t>
  </si>
  <si>
    <t>นายศรีสุรักษ์  บุตรไธสง</t>
  </si>
  <si>
    <t>นายกิตติ  ปูหนู</t>
  </si>
  <si>
    <t>นายธนวุฒิ ลัดดาวัลย์</t>
  </si>
  <si>
    <t>นายวันชัย ทุมเกตุ</t>
  </si>
  <si>
    <t>นายวัชรพรรษ์ สำราญรืน</t>
  </si>
  <si>
    <t>นายบัญชา ไทยลิ้ม</t>
  </si>
  <si>
    <t>น.ส.สุรีย์พร  แสงสุริยนต์</t>
  </si>
  <si>
    <t>น.ส.สุพร  เกตุกาง</t>
  </si>
  <si>
    <t>น.ส.สมพร  ฟักอ่อน</t>
  </si>
  <si>
    <t>นางปิยะมาศ  แขรัตน์</t>
  </si>
  <si>
    <t>รวม ชั่วโมง  (OT)</t>
  </si>
  <si>
    <t>ชื่อพนักงาน</t>
  </si>
  <si>
    <t>มาสาย</t>
  </si>
  <si>
    <t>ทำOT</t>
  </si>
  <si>
    <t>ไม่ทำOT</t>
  </si>
  <si>
    <t>ป</t>
  </si>
  <si>
    <t>ป1/2</t>
  </si>
  <si>
    <t>ก</t>
  </si>
  <si>
    <t>เวลาเข้า (OT)</t>
  </si>
  <si>
    <t>เวลาออก (OT)</t>
  </si>
  <si>
    <t>ก1/2</t>
  </si>
  <si>
    <t>-ก</t>
  </si>
  <si>
    <t>พร</t>
  </si>
  <si>
    <t>ออกก่อน</t>
  </si>
  <si>
    <t>ขาด</t>
  </si>
  <si>
    <t>กวาดข้าวโกดังเล็ก</t>
  </si>
  <si>
    <r>
      <t xml:space="preserve">Click เพื่อกำหนดชื่อ </t>
    </r>
    <r>
      <rPr>
        <sz val="26"/>
        <color theme="1"/>
        <rFont val="Wingdings 2"/>
        <family val="1"/>
        <charset val="2"/>
      </rPr>
      <t>I</t>
    </r>
  </si>
  <si>
    <t>M</t>
  </si>
  <si>
    <t>job 1</t>
  </si>
  <si>
    <t>job 2</t>
  </si>
  <si>
    <t>job 3</t>
  </si>
  <si>
    <t>OK 7.00</t>
  </si>
  <si>
    <t>OK 8.00</t>
  </si>
  <si>
    <t>ปฏิบัติงานนอก</t>
  </si>
  <si>
    <t>กะ17.00</t>
  </si>
  <si>
    <t>กะ20.00</t>
  </si>
  <si>
    <t>ของแผนก ธุรการ</t>
  </si>
  <si>
    <t>พร 1/2</t>
  </si>
  <si>
    <t>ทำงานชดเชย</t>
  </si>
  <si>
    <t>OT แลกวันหยุด</t>
  </si>
  <si>
    <t>ตรวจสอบ OT ของพนักงาน</t>
  </si>
  <si>
    <t>ชูวัส</t>
  </si>
  <si>
    <t>ธงชัย</t>
  </si>
  <si>
    <t>พัชญ์ธมน</t>
  </si>
  <si>
    <t>รัตติกาล</t>
  </si>
  <si>
    <t>พรนิภา</t>
  </si>
  <si>
    <t>สมนึก</t>
  </si>
  <si>
    <t>สุพร</t>
  </si>
  <si>
    <t>สมพร</t>
  </si>
  <si>
    <t>ปิยะมาส</t>
  </si>
  <si>
    <t>สุรีย์พร</t>
  </si>
  <si>
    <t>กวาดข้าวหน้าบ่อเทข้าว</t>
  </si>
  <si>
    <t>กวาดข้าวบนโกดังใหญ่</t>
  </si>
  <si>
    <t>กวาดข้าวหน้าท่า</t>
  </si>
  <si>
    <t>ชั่งรถข้าวเข้าตู้</t>
  </si>
  <si>
    <t>ช่างรถข้าวซื้อ</t>
  </si>
  <si>
    <t>ช่างรถข้าวโอนย้ายภายใน</t>
  </si>
  <si>
    <t>ทำความสะอาดออฟฟิต+สโต+QC</t>
  </si>
  <si>
    <t>ล้างห้องน้ำ+ทำความสะอาดห้องครัว</t>
  </si>
  <si>
    <t>เตรียมห้องประชุม</t>
  </si>
  <si>
    <t>ซื้ออาหารให้เซอร์เวย์</t>
  </si>
  <si>
    <t>ควบคุมการชั่งรถ</t>
  </si>
  <si>
    <t>นับจำนวน+เก็บตัวอย่างโหลดเข้าตู้</t>
  </si>
  <si>
    <t>เปิด Sale order ใน SAP</t>
  </si>
  <si>
    <t>ไปทำงานอ่างทอง</t>
  </si>
  <si>
    <t>ไปอบรม</t>
  </si>
  <si>
    <t>ตรวจสอบ ใบ ของพนักงานเดือน สค.</t>
  </si>
  <si>
    <t>รายงานสรุปการทำงานประจำวันที่</t>
  </si>
  <si>
    <t>อนุมัติโดย</t>
  </si>
  <si>
    <t>XXX</t>
  </si>
  <si>
    <t>xxx</t>
  </si>
  <si>
    <t>วัน / เวลาที่อนุมัติ</t>
  </si>
</sst>
</file>

<file path=xl/styles.xml><?xml version="1.0" encoding="utf-8"?>
<styleSheet xmlns="http://schemas.openxmlformats.org/spreadsheetml/2006/main">
  <numFmts count="1">
    <numFmt numFmtId="187" formatCode="[$-107041E]d\ mmmm\ yyyy;@"/>
  </numFmts>
  <fonts count="14">
    <font>
      <sz val="11"/>
      <color theme="1"/>
      <name val="Tahoma"/>
      <family val="2"/>
      <charset val="222"/>
      <scheme val="minor"/>
    </font>
    <font>
      <sz val="14"/>
      <color theme="1"/>
      <name val="Angsana New"/>
      <family val="1"/>
    </font>
    <font>
      <sz val="18"/>
      <color theme="1"/>
      <name val="Angsana New"/>
      <family val="1"/>
    </font>
    <font>
      <sz val="20"/>
      <color theme="1"/>
      <name val="Angsana New"/>
      <family val="1"/>
    </font>
    <font>
      <b/>
      <sz val="22"/>
      <color theme="1"/>
      <name val="Angsana New"/>
      <family val="1"/>
    </font>
    <font>
      <sz val="14"/>
      <color theme="1"/>
      <name val="Algerian"/>
      <family val="5"/>
    </font>
    <font>
      <sz val="26"/>
      <color theme="1"/>
      <name val="Wingdings 2"/>
      <family val="1"/>
      <charset val="2"/>
    </font>
    <font>
      <sz val="24"/>
      <color theme="1"/>
      <name val="Angsana New"/>
      <family val="1"/>
    </font>
    <font>
      <sz val="18"/>
      <color theme="0" tint="-4.9989318521683403E-2"/>
      <name val="Angsana New"/>
      <family val="1"/>
    </font>
    <font>
      <u/>
      <sz val="18"/>
      <color theme="0" tint="-4.9989318521683403E-2"/>
      <name val="Angsana New"/>
      <family val="1"/>
    </font>
    <font>
      <b/>
      <sz val="18"/>
      <color theme="0" tint="-4.9989318521683403E-2"/>
      <name val="Angsana New"/>
      <family val="1"/>
    </font>
    <font>
      <i/>
      <u/>
      <sz val="20"/>
      <name val="Angsana New"/>
      <family val="1"/>
    </font>
    <font>
      <b/>
      <sz val="18"/>
      <color theme="0"/>
      <name val="Angsana New"/>
      <family val="1"/>
    </font>
    <font>
      <sz val="18"/>
      <color theme="0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 style="mediumDashDot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Dot">
        <color indexed="64"/>
      </top>
      <bottom style="thin">
        <color indexed="64"/>
      </bottom>
      <diagonal/>
    </border>
    <border>
      <left style="thin">
        <color indexed="64"/>
      </left>
      <right style="mediumDashDotDot">
        <color indexed="64"/>
      </right>
      <top style="mediumDashDotDot">
        <color indexed="64"/>
      </top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DotDot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4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4" borderId="2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 applyProtection="1">
      <alignment horizontal="center"/>
      <protection hidden="1"/>
    </xf>
    <xf numFmtId="0" fontId="4" fillId="0" borderId="0" xfId="0" applyFont="1" applyAlignment="1">
      <alignment horizontal="left"/>
    </xf>
    <xf numFmtId="0" fontId="2" fillId="0" borderId="1" xfId="0" applyFont="1" applyBorder="1" applyAlignment="1" applyProtection="1">
      <alignment horizontal="center"/>
      <protection locked="0" hidden="1"/>
    </xf>
    <xf numFmtId="0" fontId="2" fillId="6" borderId="1" xfId="0" applyFont="1" applyFill="1" applyBorder="1" applyProtection="1">
      <protection locked="0" hidden="1"/>
    </xf>
    <xf numFmtId="0" fontId="2" fillId="6" borderId="2" xfId="0" applyFont="1" applyFill="1" applyBorder="1" applyAlignment="1" applyProtection="1">
      <alignment horizontal="center"/>
      <protection locked="0" hidden="1"/>
    </xf>
    <xf numFmtId="0" fontId="2" fillId="6" borderId="7" xfId="0" applyFont="1" applyFill="1" applyBorder="1" applyAlignment="1" applyProtection="1">
      <alignment horizontal="center"/>
      <protection locked="0" hidden="1"/>
    </xf>
    <xf numFmtId="0" fontId="2" fillId="0" borderId="3" xfId="0" applyFont="1" applyBorder="1" applyAlignment="1" applyProtection="1">
      <alignment horizontal="center"/>
      <protection locked="0" hidden="1"/>
    </xf>
    <xf numFmtId="0" fontId="2" fillId="0" borderId="8" xfId="0" applyFont="1" applyBorder="1" applyProtection="1">
      <protection locked="0" hidden="1"/>
    </xf>
    <xf numFmtId="0" fontId="2" fillId="0" borderId="1" xfId="0" applyFont="1" applyBorder="1" applyProtection="1">
      <protection locked="0" hidden="1"/>
    </xf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8" fillId="0" borderId="0" xfId="0" applyFont="1" applyAlignment="1"/>
    <xf numFmtId="0" fontId="8" fillId="0" borderId="12" xfId="0" applyFont="1" applyBorder="1" applyAlignment="1"/>
    <xf numFmtId="0" fontId="2" fillId="6" borderId="1" xfId="0" applyFont="1" applyFill="1" applyBorder="1" applyProtection="1">
      <protection hidden="1"/>
    </xf>
    <xf numFmtId="0" fontId="2" fillId="6" borderId="2" xfId="0" applyFont="1" applyFill="1" applyBorder="1" applyAlignment="1" applyProtection="1">
      <alignment horizontal="center"/>
      <protection hidden="1"/>
    </xf>
    <xf numFmtId="0" fontId="2" fillId="6" borderId="7" xfId="0" applyFont="1" applyFill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8" xfId="0" applyFont="1" applyBorder="1" applyProtection="1">
      <protection hidden="1"/>
    </xf>
    <xf numFmtId="0" fontId="2" fillId="0" borderId="1" xfId="0" applyFont="1" applyBorder="1" applyProtection="1">
      <protection hidden="1"/>
    </xf>
    <xf numFmtId="22" fontId="11" fillId="0" borderId="0" xfId="0" applyNumberFormat="1" applyFont="1"/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187" fontId="7" fillId="0" borderId="0" xfId="0" applyNumberFormat="1" applyFont="1" applyAlignment="1" applyProtection="1">
      <alignment horizontal="left"/>
      <protection locked="0"/>
    </xf>
    <xf numFmtId="0" fontId="12" fillId="0" borderId="0" xfId="0" applyFont="1" applyFill="1" applyAlignment="1">
      <alignment horizontal="center"/>
    </xf>
    <xf numFmtId="0" fontId="13" fillId="0" borderId="0" xfId="0" applyFont="1" applyFill="1" applyAlignment="1"/>
    <xf numFmtId="0" fontId="12" fillId="0" borderId="0" xfId="0" applyFont="1" applyFill="1" applyAlignment="1">
      <alignment horizontal="right"/>
    </xf>
  </cellXfs>
  <cellStyles count="1">
    <cellStyle name="ปกติ" xfId="0" builtinId="0"/>
  </cellStyles>
  <dxfs count="4">
    <dxf>
      <fill>
        <patternFill patternType="gray125"/>
      </fill>
    </dxf>
    <dxf>
      <fill>
        <patternFill patternType="gray0625"/>
      </fill>
    </dxf>
    <dxf>
      <fill>
        <patternFill patternType="gray125"/>
      </fill>
    </dxf>
    <dxf>
      <fill>
        <patternFill patternType="gray0625"/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114301</xdr:colOff>
      <xdr:row>0</xdr:row>
      <xdr:rowOff>37393</xdr:rowOff>
    </xdr:from>
    <xdr:to>
      <xdr:col>10</xdr:col>
      <xdr:colOff>933451</xdr:colOff>
      <xdr:row>0</xdr:row>
      <xdr:rowOff>523875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39176" y="37393"/>
          <a:ext cx="819150" cy="48648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C36"/>
  <sheetViews>
    <sheetView topLeftCell="A25" workbookViewId="0">
      <selection activeCell="E8" sqref="E8"/>
    </sheetView>
  </sheetViews>
  <sheetFormatPr defaultColWidth="9" defaultRowHeight="29.25"/>
  <cols>
    <col min="1" max="1" width="9" style="4"/>
    <col min="2" max="2" width="33" style="4" customWidth="1"/>
    <col min="3" max="16384" width="9" style="4"/>
  </cols>
  <sheetData>
    <row r="1" spans="1:3">
      <c r="A1" s="4">
        <v>20001</v>
      </c>
      <c r="B1" s="4" t="s">
        <v>9</v>
      </c>
      <c r="C1" s="4">
        <v>20001</v>
      </c>
    </row>
    <row r="2" spans="1:3">
      <c r="A2" s="4">
        <v>20002</v>
      </c>
      <c r="B2" s="4" t="s">
        <v>10</v>
      </c>
      <c r="C2" s="4">
        <v>20002</v>
      </c>
    </row>
    <row r="3" spans="1:3">
      <c r="A3" s="4">
        <v>21101</v>
      </c>
      <c r="B3" s="4" t="s">
        <v>11</v>
      </c>
      <c r="C3" s="4">
        <v>21101</v>
      </c>
    </row>
    <row r="4" spans="1:3">
      <c r="A4" s="4">
        <v>21201</v>
      </c>
      <c r="B4" s="4" t="s">
        <v>12</v>
      </c>
      <c r="C4" s="4">
        <v>21201</v>
      </c>
    </row>
    <row r="5" spans="1:3">
      <c r="A5" s="4">
        <v>21102</v>
      </c>
      <c r="B5" s="4" t="s">
        <v>13</v>
      </c>
      <c r="C5" s="4">
        <v>21102</v>
      </c>
    </row>
    <row r="6" spans="1:3">
      <c r="A6" s="4">
        <v>21002</v>
      </c>
      <c r="B6" s="4" t="s">
        <v>14</v>
      </c>
      <c r="C6" s="4">
        <v>21002</v>
      </c>
    </row>
    <row r="7" spans="1:3">
      <c r="A7" s="4">
        <v>21202</v>
      </c>
      <c r="B7" s="4" t="s">
        <v>15</v>
      </c>
      <c r="C7" s="4">
        <v>21202</v>
      </c>
    </row>
    <row r="8" spans="1:3">
      <c r="A8" s="4">
        <v>22001</v>
      </c>
      <c r="B8" s="4" t="s">
        <v>16</v>
      </c>
      <c r="C8" s="4">
        <v>22001</v>
      </c>
    </row>
    <row r="9" spans="1:3">
      <c r="A9" s="4">
        <v>22002</v>
      </c>
      <c r="B9" s="4" t="s">
        <v>17</v>
      </c>
      <c r="C9" s="4">
        <v>22002</v>
      </c>
    </row>
    <row r="10" spans="1:3">
      <c r="A10" s="4">
        <v>22003</v>
      </c>
      <c r="B10" s="4" t="s">
        <v>18</v>
      </c>
      <c r="C10" s="4">
        <v>22003</v>
      </c>
    </row>
    <row r="11" spans="1:3">
      <c r="A11" s="4">
        <v>22004</v>
      </c>
      <c r="B11" s="4" t="s">
        <v>19</v>
      </c>
      <c r="C11" s="4">
        <v>22004</v>
      </c>
    </row>
    <row r="12" spans="1:3">
      <c r="A12" s="4">
        <v>23101</v>
      </c>
      <c r="B12" s="4" t="s">
        <v>20</v>
      </c>
      <c r="C12" s="4">
        <v>23101</v>
      </c>
    </row>
    <row r="13" spans="1:3">
      <c r="A13" s="4">
        <v>23102</v>
      </c>
      <c r="B13" s="4" t="s">
        <v>21</v>
      </c>
      <c r="C13" s="4">
        <v>23102</v>
      </c>
    </row>
    <row r="14" spans="1:3">
      <c r="A14" s="4">
        <v>23105</v>
      </c>
      <c r="B14" s="4" t="s">
        <v>22</v>
      </c>
      <c r="C14" s="4">
        <v>23105</v>
      </c>
    </row>
    <row r="15" spans="1:3">
      <c r="A15" s="4">
        <v>23103</v>
      </c>
      <c r="B15" s="4" t="s">
        <v>23</v>
      </c>
      <c r="C15" s="4">
        <v>23103</v>
      </c>
    </row>
    <row r="16" spans="1:3">
      <c r="A16" s="4">
        <v>23104</v>
      </c>
      <c r="B16" s="4" t="s">
        <v>24</v>
      </c>
      <c r="C16" s="4">
        <v>23104</v>
      </c>
    </row>
    <row r="17" spans="1:3">
      <c r="A17" s="4">
        <v>23201</v>
      </c>
      <c r="B17" s="4" t="s">
        <v>25</v>
      </c>
      <c r="C17" s="4">
        <v>23201</v>
      </c>
    </row>
    <row r="18" spans="1:3">
      <c r="A18" s="4">
        <v>23202</v>
      </c>
      <c r="B18" s="4" t="s">
        <v>26</v>
      </c>
      <c r="C18" s="4">
        <v>23202</v>
      </c>
    </row>
    <row r="19" spans="1:3">
      <c r="A19" s="4">
        <v>23203</v>
      </c>
      <c r="B19" s="4" t="s">
        <v>27</v>
      </c>
      <c r="C19" s="4">
        <v>23203</v>
      </c>
    </row>
    <row r="20" spans="1:3">
      <c r="A20" s="4">
        <v>23204</v>
      </c>
      <c r="B20" s="4" t="s">
        <v>28</v>
      </c>
      <c r="C20" s="4">
        <v>23204</v>
      </c>
    </row>
    <row r="21" spans="1:3">
      <c r="A21" s="4">
        <v>24001</v>
      </c>
      <c r="B21" s="4" t="s">
        <v>29</v>
      </c>
      <c r="C21" s="4">
        <v>24001</v>
      </c>
    </row>
    <row r="22" spans="1:3">
      <c r="A22" s="4">
        <v>24004</v>
      </c>
      <c r="B22" s="4" t="s">
        <v>30</v>
      </c>
      <c r="C22" s="4">
        <v>24004</v>
      </c>
    </row>
    <row r="23" spans="1:3">
      <c r="A23" s="4">
        <v>24003</v>
      </c>
      <c r="B23" s="4" t="s">
        <v>31</v>
      </c>
      <c r="C23" s="4">
        <v>24003</v>
      </c>
    </row>
    <row r="24" spans="1:3">
      <c r="A24" s="4">
        <v>24002</v>
      </c>
      <c r="B24" s="4" t="s">
        <v>32</v>
      </c>
      <c r="C24" s="4">
        <v>24002</v>
      </c>
    </row>
    <row r="25" spans="1:3">
      <c r="A25" s="4">
        <v>24005</v>
      </c>
      <c r="B25" s="4" t="s">
        <v>33</v>
      </c>
      <c r="C25" s="4">
        <v>24005</v>
      </c>
    </row>
    <row r="26" spans="1:3">
      <c r="A26" s="4">
        <v>21301</v>
      </c>
      <c r="B26" s="4" t="s">
        <v>34</v>
      </c>
      <c r="C26" s="4">
        <v>21301</v>
      </c>
    </row>
    <row r="27" spans="1:3">
      <c r="A27" s="4">
        <v>21302</v>
      </c>
      <c r="B27" s="4" t="s">
        <v>35</v>
      </c>
      <c r="C27" s="4">
        <v>21302</v>
      </c>
    </row>
    <row r="28" spans="1:3">
      <c r="A28" s="4">
        <v>21303</v>
      </c>
      <c r="B28" s="4" t="s">
        <v>36</v>
      </c>
      <c r="C28" s="4">
        <v>21303</v>
      </c>
    </row>
    <row r="29" spans="1:3">
      <c r="A29" s="4">
        <v>21304</v>
      </c>
      <c r="B29" s="4" t="s">
        <v>37</v>
      </c>
      <c r="C29" s="4">
        <v>21304</v>
      </c>
    </row>
    <row r="30" spans="1:3">
      <c r="A30" s="4">
        <v>21305</v>
      </c>
      <c r="B30" s="4" t="s">
        <v>38</v>
      </c>
      <c r="C30" s="4">
        <v>21305</v>
      </c>
    </row>
    <row r="31" spans="1:3">
      <c r="A31" s="4">
        <v>25001</v>
      </c>
      <c r="B31" s="4" t="s">
        <v>39</v>
      </c>
      <c r="C31" s="4">
        <v>25001</v>
      </c>
    </row>
    <row r="32" spans="1:3">
      <c r="A32" s="4">
        <v>25002</v>
      </c>
      <c r="B32" s="4" t="s">
        <v>40</v>
      </c>
      <c r="C32" s="4">
        <v>25002</v>
      </c>
    </row>
    <row r="33" spans="1:3">
      <c r="A33" s="4">
        <v>21401</v>
      </c>
      <c r="B33" s="4" t="s">
        <v>41</v>
      </c>
      <c r="C33" s="4">
        <v>21401</v>
      </c>
    </row>
    <row r="34" spans="1:3">
      <c r="A34" s="4">
        <v>21402</v>
      </c>
      <c r="B34" s="4" t="s">
        <v>42</v>
      </c>
      <c r="C34" s="4">
        <v>21402</v>
      </c>
    </row>
    <row r="35" spans="1:3">
      <c r="A35" s="4">
        <v>21403</v>
      </c>
      <c r="B35" s="4" t="s">
        <v>43</v>
      </c>
      <c r="C35" s="4">
        <v>21403</v>
      </c>
    </row>
    <row r="36" spans="1:3">
      <c r="A36" s="4">
        <v>21404</v>
      </c>
      <c r="B36" s="4" t="s">
        <v>44</v>
      </c>
      <c r="C36" s="4">
        <v>21404</v>
      </c>
    </row>
  </sheetData>
  <sheetProtection password="8C8B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J33"/>
  <sheetViews>
    <sheetView workbookViewId="0">
      <selection activeCell="K2" sqref="K2"/>
    </sheetView>
  </sheetViews>
  <sheetFormatPr defaultRowHeight="14.25"/>
  <cols>
    <col min="1" max="1" width="7.375" style="11" customWidth="1"/>
    <col min="2" max="2" width="10" style="11" customWidth="1"/>
    <col min="3" max="3" width="8.375" style="11" customWidth="1"/>
    <col min="4" max="4" width="11" style="11" customWidth="1"/>
    <col min="5" max="5" width="9.375" style="11" customWidth="1"/>
    <col min="6" max="6" width="29.75" style="11" bestFit="1" customWidth="1"/>
    <col min="11" max="11" width="13.375" customWidth="1"/>
  </cols>
  <sheetData>
    <row r="1" spans="1:10" ht="42">
      <c r="A1" s="8" t="s">
        <v>4</v>
      </c>
      <c r="B1" s="5" t="s">
        <v>5</v>
      </c>
      <c r="C1" s="6" t="s">
        <v>2</v>
      </c>
      <c r="D1" s="6" t="s">
        <v>3</v>
      </c>
      <c r="E1" s="7" t="s">
        <v>45</v>
      </c>
      <c r="F1" s="9" t="s">
        <v>6</v>
      </c>
      <c r="J1">
        <v>20001</v>
      </c>
    </row>
    <row r="2" spans="1:10">
      <c r="A2" s="10" t="s">
        <v>66</v>
      </c>
      <c r="B2" s="10" t="s">
        <v>48</v>
      </c>
      <c r="C2" s="10"/>
      <c r="D2" s="10"/>
      <c r="E2" s="10">
        <v>0.25</v>
      </c>
      <c r="F2" s="10" t="s">
        <v>97</v>
      </c>
      <c r="J2" s="11" t="s">
        <v>104</v>
      </c>
    </row>
    <row r="3" spans="1:10">
      <c r="A3" s="10" t="s">
        <v>67</v>
      </c>
      <c r="B3" s="10" t="s">
        <v>49</v>
      </c>
      <c r="C3" s="10"/>
      <c r="D3" s="10"/>
      <c r="E3" s="10">
        <v>0.5</v>
      </c>
      <c r="F3" s="10" t="s">
        <v>60</v>
      </c>
    </row>
    <row r="4" spans="1:10">
      <c r="A4" s="10" t="s">
        <v>69</v>
      </c>
      <c r="B4" s="10" t="s">
        <v>74</v>
      </c>
      <c r="C4" s="10"/>
      <c r="D4" s="10"/>
      <c r="E4" s="10">
        <v>0.75</v>
      </c>
      <c r="F4" s="10" t="s">
        <v>75</v>
      </c>
    </row>
    <row r="5" spans="1:10">
      <c r="A5" s="10" t="s">
        <v>70</v>
      </c>
      <c r="B5" s="10"/>
      <c r="C5" s="10"/>
      <c r="D5" s="10"/>
      <c r="E5" s="10">
        <v>1</v>
      </c>
      <c r="F5" s="10" t="s">
        <v>60</v>
      </c>
    </row>
    <row r="6" spans="1:10">
      <c r="A6" s="10" t="s">
        <v>47</v>
      </c>
      <c r="B6" s="10"/>
      <c r="C6" s="10"/>
      <c r="D6" s="10"/>
      <c r="E6" s="10">
        <v>1.25</v>
      </c>
      <c r="F6" s="10" t="s">
        <v>86</v>
      </c>
    </row>
    <row r="7" spans="1:10">
      <c r="A7" s="10" t="s">
        <v>50</v>
      </c>
      <c r="B7" s="10"/>
      <c r="C7" s="10"/>
      <c r="D7" s="10"/>
      <c r="E7" s="10">
        <v>1.5</v>
      </c>
      <c r="F7" s="10" t="s">
        <v>87</v>
      </c>
    </row>
    <row r="8" spans="1:10">
      <c r="A8" s="10" t="s">
        <v>51</v>
      </c>
      <c r="B8" s="10"/>
      <c r="C8" s="10"/>
      <c r="D8" s="10"/>
      <c r="E8" s="10">
        <v>1.75</v>
      </c>
      <c r="F8" s="10" t="s">
        <v>88</v>
      </c>
    </row>
    <row r="9" spans="1:10">
      <c r="A9" s="10" t="s">
        <v>52</v>
      </c>
      <c r="B9" s="10"/>
      <c r="C9" s="10"/>
      <c r="D9" s="10"/>
      <c r="E9" s="10">
        <v>2</v>
      </c>
      <c r="F9" s="10" t="s">
        <v>89</v>
      </c>
    </row>
    <row r="10" spans="1:10">
      <c r="A10" s="10" t="s">
        <v>55</v>
      </c>
      <c r="B10" s="10"/>
      <c r="C10" s="10"/>
      <c r="D10" s="10"/>
      <c r="E10" s="10">
        <v>2.25</v>
      </c>
      <c r="F10" s="10" t="s">
        <v>90</v>
      </c>
    </row>
    <row r="11" spans="1:10">
      <c r="A11" s="17" t="s">
        <v>56</v>
      </c>
      <c r="B11" s="10"/>
      <c r="C11" s="10"/>
      <c r="D11" s="10"/>
      <c r="E11" s="10">
        <v>2.5</v>
      </c>
      <c r="F11" s="10" t="s">
        <v>91</v>
      </c>
    </row>
    <row r="12" spans="1:10">
      <c r="A12" s="10" t="s">
        <v>57</v>
      </c>
      <c r="B12" s="10"/>
      <c r="C12" s="10"/>
      <c r="D12" s="10"/>
      <c r="E12" s="10">
        <v>2.75</v>
      </c>
      <c r="F12" s="10" t="s">
        <v>92</v>
      </c>
    </row>
    <row r="13" spans="1:10">
      <c r="A13" s="10" t="s">
        <v>72</v>
      </c>
      <c r="B13" s="10"/>
      <c r="C13" s="10"/>
      <c r="D13" s="10"/>
      <c r="E13" s="10">
        <v>3</v>
      </c>
      <c r="F13" s="10" t="s">
        <v>93</v>
      </c>
    </row>
    <row r="14" spans="1:10">
      <c r="A14" s="10" t="s">
        <v>58</v>
      </c>
      <c r="B14" s="10"/>
      <c r="C14" s="10"/>
      <c r="D14" s="10"/>
      <c r="E14" s="10">
        <v>3.25</v>
      </c>
      <c r="F14" s="10" t="s">
        <v>94</v>
      </c>
    </row>
    <row r="15" spans="1:10">
      <c r="A15" s="10" t="s">
        <v>59</v>
      </c>
      <c r="B15" s="10"/>
      <c r="C15" s="10"/>
      <c r="D15" s="10"/>
      <c r="E15" s="10">
        <v>3.5</v>
      </c>
      <c r="F15" s="10" t="s">
        <v>95</v>
      </c>
    </row>
    <row r="16" spans="1:10">
      <c r="A16" s="10" t="s">
        <v>68</v>
      </c>
      <c r="B16" s="10"/>
      <c r="C16" s="10"/>
      <c r="D16" s="10"/>
      <c r="E16" s="10">
        <v>3.75</v>
      </c>
      <c r="F16" s="10" t="s">
        <v>96</v>
      </c>
    </row>
    <row r="17" spans="1:6">
      <c r="A17" s="10" t="s">
        <v>73</v>
      </c>
      <c r="B17" s="10"/>
      <c r="C17" s="10"/>
      <c r="D17" s="10"/>
      <c r="E17" s="10">
        <v>4</v>
      </c>
      <c r="F17" s="10" t="s">
        <v>98</v>
      </c>
    </row>
    <row r="18" spans="1:6">
      <c r="A18" s="10"/>
      <c r="B18" s="10"/>
      <c r="C18" s="10"/>
      <c r="D18" s="10"/>
      <c r="E18" s="10">
        <v>4.25</v>
      </c>
      <c r="F18" s="10" t="s">
        <v>99</v>
      </c>
    </row>
    <row r="19" spans="1:6">
      <c r="A19" s="10"/>
      <c r="B19" s="10"/>
      <c r="C19" s="10"/>
      <c r="D19" s="10"/>
      <c r="E19" s="10">
        <v>4.5</v>
      </c>
      <c r="F19" s="10" t="s">
        <v>100</v>
      </c>
    </row>
    <row r="20" spans="1:6">
      <c r="A20" s="10"/>
      <c r="B20" s="10"/>
      <c r="C20" s="10"/>
      <c r="D20" s="10"/>
      <c r="E20" s="10">
        <v>4.75</v>
      </c>
      <c r="F20" s="10" t="s">
        <v>101</v>
      </c>
    </row>
    <row r="21" spans="1:6">
      <c r="A21" s="10"/>
      <c r="B21" s="10"/>
      <c r="C21" s="10"/>
      <c r="D21" s="10"/>
      <c r="E21" s="10">
        <v>5</v>
      </c>
      <c r="F21" s="10"/>
    </row>
    <row r="22" spans="1:6">
      <c r="E22" s="10">
        <v>5.25</v>
      </c>
      <c r="F22" s="10"/>
    </row>
    <row r="23" spans="1:6">
      <c r="E23" s="10">
        <v>5.5</v>
      </c>
      <c r="F23" s="10"/>
    </row>
    <row r="24" spans="1:6">
      <c r="E24" s="10">
        <v>5.75</v>
      </c>
      <c r="F24" s="10"/>
    </row>
    <row r="25" spans="1:6">
      <c r="E25" s="10">
        <v>6</v>
      </c>
      <c r="F25" s="10"/>
    </row>
    <row r="26" spans="1:6">
      <c r="E26" s="10">
        <v>6.25</v>
      </c>
      <c r="F26" s="10"/>
    </row>
    <row r="27" spans="1:6">
      <c r="E27" s="10">
        <v>6.5</v>
      </c>
      <c r="F27" s="10"/>
    </row>
    <row r="28" spans="1:6">
      <c r="E28" s="10">
        <v>6.75</v>
      </c>
      <c r="F28" s="10"/>
    </row>
    <row r="29" spans="1:6">
      <c r="E29" s="10">
        <v>7</v>
      </c>
      <c r="F29" s="10"/>
    </row>
    <row r="30" spans="1:6">
      <c r="E30" s="10">
        <v>7.25</v>
      </c>
      <c r="F30" s="10"/>
    </row>
    <row r="31" spans="1:6">
      <c r="E31" s="10">
        <v>7.5</v>
      </c>
      <c r="F31" s="10"/>
    </row>
    <row r="32" spans="1:6">
      <c r="E32" s="10">
        <v>7.75</v>
      </c>
      <c r="F32" s="10"/>
    </row>
    <row r="33" spans="5:6">
      <c r="E33" s="10">
        <v>8</v>
      </c>
      <c r="F33" s="1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9"/>
  <sheetViews>
    <sheetView zoomScale="80" zoomScaleNormal="80" workbookViewId="0">
      <selection activeCell="M16" sqref="M16"/>
    </sheetView>
  </sheetViews>
  <sheetFormatPr defaultColWidth="9" defaultRowHeight="26.25"/>
  <cols>
    <col min="1" max="1" width="5.375" style="26" customWidth="1"/>
    <col min="2" max="2" width="12" style="26" customWidth="1"/>
    <col min="3" max="3" width="23.625" style="1" customWidth="1"/>
    <col min="4" max="4" width="7.875" style="26" customWidth="1"/>
    <col min="5" max="5" width="8.25" style="26" customWidth="1"/>
    <col min="6" max="7" width="8.625" style="26" customWidth="1"/>
    <col min="8" max="8" width="8.25" style="26" customWidth="1"/>
    <col min="9" max="9" width="18" style="1" customWidth="1"/>
    <col min="10" max="10" width="19.25" style="1" customWidth="1"/>
    <col min="11" max="11" width="20.625" style="1" customWidth="1"/>
    <col min="12" max="12" width="12.75" style="1" customWidth="1"/>
    <col min="13" max="13" width="18.375" style="1" customWidth="1"/>
    <col min="14" max="16384" width="9" style="1"/>
  </cols>
  <sheetData>
    <row r="1" spans="1:13" ht="34.5">
      <c r="A1" s="28" t="s">
        <v>102</v>
      </c>
      <c r="D1" s="54">
        <f ca="1">TODAY()+1</f>
        <v>42277</v>
      </c>
      <c r="E1" s="54"/>
      <c r="F1" s="54"/>
      <c r="G1" s="54"/>
      <c r="H1" s="54"/>
      <c r="I1" s="37" t="s">
        <v>103</v>
      </c>
      <c r="J1" s="39"/>
      <c r="K1" s="38" t="s">
        <v>106</v>
      </c>
    </row>
    <row r="2" spans="1:13" ht="32.25" thickBot="1">
      <c r="A2" s="28" t="s">
        <v>71</v>
      </c>
      <c r="I2" s="36" t="s">
        <v>105</v>
      </c>
      <c r="J2" s="40"/>
      <c r="K2" s="36"/>
    </row>
    <row r="3" spans="1:13" s="2" customFormat="1" ht="37.5" customHeight="1">
      <c r="A3" s="3" t="s">
        <v>0</v>
      </c>
      <c r="B3" s="3" t="s">
        <v>1</v>
      </c>
      <c r="C3" s="3" t="s">
        <v>46</v>
      </c>
      <c r="D3" s="12" t="s">
        <v>4</v>
      </c>
      <c r="E3" s="14" t="s">
        <v>5</v>
      </c>
      <c r="F3" s="15" t="s">
        <v>53</v>
      </c>
      <c r="G3" s="16" t="s">
        <v>54</v>
      </c>
      <c r="H3" s="13" t="s">
        <v>45</v>
      </c>
      <c r="I3" s="48" t="s">
        <v>6</v>
      </c>
      <c r="J3" s="49"/>
      <c r="K3" s="50"/>
      <c r="L3" s="3" t="s">
        <v>7</v>
      </c>
      <c r="M3" s="3" t="s">
        <v>8</v>
      </c>
    </row>
    <row r="4" spans="1:13" s="24" customFormat="1" ht="29.25" customHeight="1">
      <c r="A4" s="51" t="s">
        <v>61</v>
      </c>
      <c r="B4" s="52"/>
      <c r="C4" s="53"/>
      <c r="D4" s="25" t="s">
        <v>62</v>
      </c>
      <c r="E4" s="18"/>
      <c r="F4" s="19"/>
      <c r="G4" s="20"/>
      <c r="H4" s="21"/>
      <c r="I4" s="22" t="s">
        <v>63</v>
      </c>
      <c r="J4" s="22" t="s">
        <v>64</v>
      </c>
      <c r="K4" s="22" t="s">
        <v>65</v>
      </c>
      <c r="L4" s="23"/>
      <c r="M4" s="23"/>
    </row>
    <row r="5" spans="1:13">
      <c r="A5" s="27">
        <f>IF(C5&gt;0,1,"")</f>
        <v>1</v>
      </c>
      <c r="B5" s="27">
        <f>IF(C5="","",VLOOKUP(C5,NAME!$B$1:$C$362,2,FALSE))</f>
        <v>20001</v>
      </c>
      <c r="C5" s="30" t="s">
        <v>9</v>
      </c>
      <c r="D5" s="31"/>
      <c r="E5" s="32"/>
      <c r="F5" s="29"/>
      <c r="G5" s="29"/>
      <c r="H5" s="33"/>
      <c r="I5" s="34"/>
      <c r="J5" s="34"/>
      <c r="K5" s="34"/>
      <c r="L5" s="29" t="s">
        <v>76</v>
      </c>
      <c r="M5" s="35"/>
    </row>
    <row r="6" spans="1:13">
      <c r="A6" s="27">
        <f>IF(C6&gt;0,2,"")</f>
        <v>2</v>
      </c>
      <c r="B6" s="27">
        <f>IF(C6="","",VLOOKUP(C6,NAME!$B$1:$C$362,2,FALSE))</f>
        <v>20002</v>
      </c>
      <c r="C6" s="30" t="s">
        <v>10</v>
      </c>
      <c r="D6" s="31"/>
      <c r="E6" s="32"/>
      <c r="F6" s="29"/>
      <c r="G6" s="29"/>
      <c r="H6" s="33"/>
      <c r="I6" s="34"/>
      <c r="J6" s="34"/>
      <c r="K6" s="34"/>
      <c r="L6" s="29" t="s">
        <v>77</v>
      </c>
      <c r="M6" s="35"/>
    </row>
    <row r="7" spans="1:13">
      <c r="A7" s="27">
        <f>IF(C7&gt;0,3,"")</f>
        <v>3</v>
      </c>
      <c r="B7" s="27">
        <f>IF(C7="","",VLOOKUP(C7,NAME!$B$1:$C$362,2,FALSE))</f>
        <v>24001</v>
      </c>
      <c r="C7" s="30" t="s">
        <v>29</v>
      </c>
      <c r="D7" s="31"/>
      <c r="E7" s="32"/>
      <c r="F7" s="29"/>
      <c r="G7" s="29"/>
      <c r="H7" s="33"/>
      <c r="I7" s="34"/>
      <c r="J7" s="34"/>
      <c r="K7" s="34"/>
      <c r="L7" s="29" t="s">
        <v>78</v>
      </c>
      <c r="M7" s="35"/>
    </row>
    <row r="8" spans="1:13">
      <c r="A8" s="27">
        <f>IF(C8&gt;0,4,"")</f>
        <v>4</v>
      </c>
      <c r="B8" s="27">
        <f>IF(C8="","",VLOOKUP(C8,NAME!$B$1:$C$362,2,FALSE))</f>
        <v>21101</v>
      </c>
      <c r="C8" s="30" t="s">
        <v>11</v>
      </c>
      <c r="D8" s="31"/>
      <c r="E8" s="32"/>
      <c r="F8" s="29"/>
      <c r="G8" s="29"/>
      <c r="H8" s="33"/>
      <c r="I8" s="34"/>
      <c r="J8" s="34"/>
      <c r="K8" s="34"/>
      <c r="L8" s="29" t="s">
        <v>79</v>
      </c>
      <c r="M8" s="35"/>
    </row>
    <row r="9" spans="1:13">
      <c r="A9" s="27">
        <f>IF(C9&gt;0,5,"")</f>
        <v>5</v>
      </c>
      <c r="B9" s="27">
        <f>IF(C9="","",VLOOKUP(C9,NAME!$B$1:$C$362,2,FALSE))</f>
        <v>21102</v>
      </c>
      <c r="C9" s="30" t="s">
        <v>13</v>
      </c>
      <c r="D9" s="31"/>
      <c r="E9" s="32"/>
      <c r="F9" s="29"/>
      <c r="G9" s="29"/>
      <c r="H9" s="33"/>
      <c r="I9" s="34"/>
      <c r="J9" s="34"/>
      <c r="K9" s="34"/>
      <c r="L9" s="29" t="s">
        <v>80</v>
      </c>
      <c r="M9" s="35"/>
    </row>
    <row r="10" spans="1:13">
      <c r="A10" s="27">
        <f>IF(C10&gt;0,6,"")</f>
        <v>6</v>
      </c>
      <c r="B10" s="27">
        <f>IF(C10="","",VLOOKUP(C10,NAME!$B$1:$C$362,2,FALSE))</f>
        <v>21002</v>
      </c>
      <c r="C10" s="30" t="s">
        <v>14</v>
      </c>
      <c r="D10" s="31"/>
      <c r="E10" s="32"/>
      <c r="F10" s="29"/>
      <c r="G10" s="29"/>
      <c r="H10" s="33"/>
      <c r="I10" s="34"/>
      <c r="J10" s="34"/>
      <c r="K10" s="34"/>
      <c r="L10" s="29" t="s">
        <v>81</v>
      </c>
      <c r="M10" s="35"/>
    </row>
    <row r="11" spans="1:13">
      <c r="A11" s="27">
        <f>IF(C11&gt;0,7,"")</f>
        <v>7</v>
      </c>
      <c r="B11" s="27">
        <f>IF(C11="","",VLOOKUP(C11,NAME!$B$1:$C$362,2,FALSE))</f>
        <v>21402</v>
      </c>
      <c r="C11" s="30" t="s">
        <v>42</v>
      </c>
      <c r="D11" s="31"/>
      <c r="E11" s="32"/>
      <c r="F11" s="29"/>
      <c r="G11" s="29"/>
      <c r="H11" s="33"/>
      <c r="I11" s="34"/>
      <c r="J11" s="34"/>
      <c r="K11" s="34"/>
      <c r="L11" s="29" t="s">
        <v>82</v>
      </c>
      <c r="M11" s="35"/>
    </row>
    <row r="12" spans="1:13">
      <c r="A12" s="27">
        <f>IF(C12&gt;0,8,"")</f>
        <v>8</v>
      </c>
      <c r="B12" s="27">
        <f>IF(C12="","",VLOOKUP(C12,NAME!$B$1:$C$362,2,FALSE))</f>
        <v>21403</v>
      </c>
      <c r="C12" s="30" t="s">
        <v>43</v>
      </c>
      <c r="D12" s="31"/>
      <c r="E12" s="32"/>
      <c r="F12" s="29"/>
      <c r="G12" s="29"/>
      <c r="H12" s="33"/>
      <c r="I12" s="34"/>
      <c r="J12" s="34"/>
      <c r="K12" s="34"/>
      <c r="L12" s="29" t="s">
        <v>83</v>
      </c>
      <c r="M12" s="35"/>
    </row>
    <row r="13" spans="1:13">
      <c r="A13" s="27">
        <f>IF(C13&gt;0,9,"")</f>
        <v>9</v>
      </c>
      <c r="B13" s="27">
        <f>IF(C13="","",VLOOKUP(C13,NAME!$B$1:$C$362,2,FALSE))</f>
        <v>21404</v>
      </c>
      <c r="C13" s="30" t="s">
        <v>44</v>
      </c>
      <c r="D13" s="31"/>
      <c r="E13" s="32"/>
      <c r="F13" s="29"/>
      <c r="G13" s="29"/>
      <c r="H13" s="33"/>
      <c r="I13" s="34"/>
      <c r="J13" s="34"/>
      <c r="K13" s="34"/>
      <c r="L13" s="29" t="s">
        <v>84</v>
      </c>
      <c r="M13" s="35"/>
    </row>
    <row r="14" spans="1:13">
      <c r="A14" s="27">
        <f>IF(C14&gt;0,10,"")</f>
        <v>10</v>
      </c>
      <c r="B14" s="27">
        <f>IF(C14="","",VLOOKUP(C14,NAME!$B$1:$C$362,2,FALSE))</f>
        <v>21401</v>
      </c>
      <c r="C14" s="30" t="s">
        <v>41</v>
      </c>
      <c r="D14" s="31"/>
      <c r="E14" s="32"/>
      <c r="F14" s="29"/>
      <c r="G14" s="29"/>
      <c r="H14" s="33"/>
      <c r="I14" s="34"/>
      <c r="J14" s="34"/>
      <c r="K14" s="34"/>
      <c r="L14" s="29" t="s">
        <v>85</v>
      </c>
      <c r="M14" s="35"/>
    </row>
    <row r="15" spans="1:13">
      <c r="A15" s="27" t="str">
        <f>IF(C15&gt;0,11,"")</f>
        <v/>
      </c>
      <c r="B15" s="27" t="str">
        <f>IF(C15="","",VLOOKUP(C15,NAME!$B$1:$C$362,2,FALSE))</f>
        <v/>
      </c>
      <c r="C15" s="30"/>
      <c r="D15" s="31"/>
      <c r="E15" s="32"/>
      <c r="F15" s="29"/>
      <c r="G15" s="29"/>
      <c r="H15" s="33"/>
      <c r="I15" s="34"/>
      <c r="J15" s="34"/>
      <c r="K15" s="34"/>
      <c r="L15" s="35"/>
      <c r="M15" s="35"/>
    </row>
    <row r="16" spans="1:13">
      <c r="A16" s="27"/>
      <c r="B16" s="27"/>
      <c r="C16" s="30"/>
      <c r="D16" s="31"/>
      <c r="E16" s="32"/>
      <c r="F16" s="29"/>
      <c r="G16" s="29"/>
      <c r="H16" s="33"/>
      <c r="I16" s="34"/>
      <c r="J16" s="34"/>
      <c r="K16" s="34"/>
      <c r="L16" s="35"/>
      <c r="M16" s="35"/>
    </row>
    <row r="17" spans="1:13">
      <c r="A17" s="27" t="str">
        <f>IF(C17&gt;0,13,"")</f>
        <v/>
      </c>
      <c r="B17" s="27" t="str">
        <f>IF(C17="","",VLOOKUP(C17,NAME!$B$1:$C$362,2,FALSE))</f>
        <v/>
      </c>
      <c r="C17" s="30"/>
      <c r="D17" s="31"/>
      <c r="E17" s="32"/>
      <c r="F17" s="29"/>
      <c r="G17" s="29"/>
      <c r="H17" s="33"/>
      <c r="I17" s="34"/>
      <c r="J17" s="34"/>
      <c r="K17" s="34"/>
      <c r="L17" s="35"/>
      <c r="M17" s="35"/>
    </row>
    <row r="18" spans="1:13">
      <c r="A18" s="27" t="str">
        <f>IF(C18&gt;0,14,"")</f>
        <v/>
      </c>
      <c r="B18" s="27" t="str">
        <f>IF(C18="","",VLOOKUP(C18,NAME!$B$1:$C$362,2,FALSE))</f>
        <v/>
      </c>
      <c r="C18" s="30"/>
      <c r="D18" s="31"/>
      <c r="E18" s="32"/>
      <c r="F18" s="29"/>
      <c r="G18" s="29"/>
      <c r="H18" s="33"/>
      <c r="I18" s="34"/>
      <c r="J18" s="34"/>
      <c r="K18" s="34"/>
      <c r="L18" s="35"/>
      <c r="M18" s="35"/>
    </row>
    <row r="19" spans="1:13">
      <c r="A19" s="27" t="str">
        <f>IF(C19&gt;0,15,"")</f>
        <v/>
      </c>
      <c r="B19" s="27" t="str">
        <f>IF(C19="","",VLOOKUP(C19,NAME!$B$1:$C$362,2,FALSE))</f>
        <v/>
      </c>
      <c r="C19" s="30"/>
      <c r="D19" s="31"/>
      <c r="E19" s="32"/>
      <c r="F19" s="29"/>
      <c r="G19" s="29"/>
      <c r="H19" s="33"/>
      <c r="I19" s="34"/>
      <c r="J19" s="34"/>
      <c r="K19" s="34"/>
      <c r="L19" s="35"/>
      <c r="M19" s="35"/>
    </row>
  </sheetData>
  <mergeCells count="3">
    <mergeCell ref="I3:K3"/>
    <mergeCell ref="A4:C4"/>
    <mergeCell ref="D1:H1"/>
  </mergeCells>
  <conditionalFormatting sqref="F5:G19">
    <cfRule type="expression" dxfId="3" priority="1">
      <formula>$E5="ไม่ทำOT"</formula>
    </cfRule>
    <cfRule type="expression" dxfId="2" priority="2">
      <formula>$E5=""</formula>
    </cfRule>
  </conditionalFormatting>
  <dataValidations count="5">
    <dataValidation type="list" allowBlank="1" showInputMessage="1" showErrorMessage="1" sqref="H5:H19">
      <formula1>HOT</formula1>
    </dataValidation>
    <dataValidation type="list" allowBlank="1" showInputMessage="1" showErrorMessage="1" sqref="I5:K19">
      <formula1>Detail</formula1>
    </dataValidation>
    <dataValidation type="list" allowBlank="1" showInputMessage="1" showErrorMessage="1" sqref="E5:E19">
      <formula1>OT</formula1>
    </dataValidation>
    <dataValidation type="list" allowBlank="1" showInputMessage="1" showErrorMessage="1" sqref="D5:D19">
      <formula1>SATATUS</formula1>
    </dataValidation>
    <dataValidation type="list" allowBlank="1" showInputMessage="1" showErrorMessage="1" sqref="C5:C19">
      <formula1>NAME</formula1>
    </dataValidation>
  </dataValidation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M19"/>
  <sheetViews>
    <sheetView tabSelected="1" zoomScale="80" zoomScaleNormal="80" workbookViewId="0">
      <selection activeCell="J11" sqref="J11"/>
    </sheetView>
  </sheetViews>
  <sheetFormatPr defaultColWidth="9" defaultRowHeight="26.25"/>
  <cols>
    <col min="1" max="1" width="5.375" style="26" customWidth="1"/>
    <col min="2" max="2" width="12" style="26" customWidth="1"/>
    <col min="3" max="3" width="23.625" style="1" customWidth="1"/>
    <col min="4" max="4" width="7.875" style="26" customWidth="1"/>
    <col min="5" max="5" width="8.25" style="26" customWidth="1"/>
    <col min="6" max="7" width="8.625" style="26" customWidth="1"/>
    <col min="8" max="8" width="8.25" style="26" customWidth="1"/>
    <col min="9" max="9" width="18" style="1" customWidth="1"/>
    <col min="10" max="10" width="19.25" style="1" customWidth="1"/>
    <col min="11" max="11" width="20.625" style="1" customWidth="1"/>
    <col min="12" max="12" width="12.75" style="1" customWidth="1"/>
    <col min="13" max="13" width="18.375" style="1" customWidth="1"/>
    <col min="14" max="16384" width="9" style="1"/>
  </cols>
  <sheetData>
    <row r="1" spans="1:13" ht="34.5">
      <c r="A1" s="28" t="s">
        <v>102</v>
      </c>
      <c r="D1" s="54">
        <v>42270</v>
      </c>
      <c r="E1" s="54"/>
      <c r="F1" s="54"/>
      <c r="G1" s="54"/>
      <c r="H1" s="54"/>
      <c r="I1" s="55" t="s">
        <v>103</v>
      </c>
      <c r="J1" s="56"/>
      <c r="K1" s="57" t="s">
        <v>106</v>
      </c>
    </row>
    <row r="2" spans="1:13" ht="32.25" thickBot="1">
      <c r="A2" s="28" t="s">
        <v>71</v>
      </c>
      <c r="I2" s="36" t="s">
        <v>105</v>
      </c>
      <c r="J2" s="40"/>
      <c r="K2" s="47"/>
    </row>
    <row r="3" spans="1:13" s="2" customFormat="1" ht="37.5" customHeight="1">
      <c r="A3" s="3" t="s">
        <v>0</v>
      </c>
      <c r="B3" s="3" t="s">
        <v>1</v>
      </c>
      <c r="C3" s="3" t="s">
        <v>46</v>
      </c>
      <c r="D3" s="12" t="s">
        <v>4</v>
      </c>
      <c r="E3" s="14" t="s">
        <v>5</v>
      </c>
      <c r="F3" s="15" t="s">
        <v>53</v>
      </c>
      <c r="G3" s="16" t="s">
        <v>54</v>
      </c>
      <c r="H3" s="13" t="s">
        <v>45</v>
      </c>
      <c r="I3" s="48" t="s">
        <v>6</v>
      </c>
      <c r="J3" s="49"/>
      <c r="K3" s="50"/>
      <c r="L3" s="3" t="s">
        <v>7</v>
      </c>
      <c r="M3" s="3" t="s">
        <v>8</v>
      </c>
    </row>
    <row r="4" spans="1:13" s="24" customFormat="1" ht="29.25" customHeight="1">
      <c r="A4" s="51" t="s">
        <v>61</v>
      </c>
      <c r="B4" s="52"/>
      <c r="C4" s="53"/>
      <c r="D4" s="25" t="s">
        <v>62</v>
      </c>
      <c r="E4" s="18"/>
      <c r="F4" s="19"/>
      <c r="G4" s="20"/>
      <c r="H4" s="21"/>
      <c r="I4" s="22" t="s">
        <v>63</v>
      </c>
      <c r="J4" s="22" t="s">
        <v>64</v>
      </c>
      <c r="K4" s="22" t="s">
        <v>65</v>
      </c>
      <c r="L4" s="23"/>
      <c r="M4" s="23"/>
    </row>
    <row r="5" spans="1:13">
      <c r="A5" s="27">
        <f>IF(C5&gt;0,1,"")</f>
        <v>1</v>
      </c>
      <c r="B5" s="27">
        <f>IF(C5="","",VLOOKUP(C5,NAME!$B$1:$C$362,2,FALSE))</f>
        <v>20001</v>
      </c>
      <c r="C5" s="41" t="s">
        <v>9</v>
      </c>
      <c r="D5" s="42"/>
      <c r="E5" s="43"/>
      <c r="F5" s="27"/>
      <c r="G5" s="27"/>
      <c r="H5" s="44"/>
      <c r="I5" s="45"/>
      <c r="J5" s="45"/>
      <c r="K5" s="45"/>
      <c r="L5" s="27" t="s">
        <v>76</v>
      </c>
      <c r="M5" s="46"/>
    </row>
    <row r="6" spans="1:13">
      <c r="A6" s="27">
        <f>IF(C6&gt;0,2,"")</f>
        <v>2</v>
      </c>
      <c r="B6" s="27">
        <f>IF(C6="","",VLOOKUP(C6,NAME!$B$1:$C$362,2,FALSE))</f>
        <v>20002</v>
      </c>
      <c r="C6" s="41" t="s">
        <v>10</v>
      </c>
      <c r="D6" s="42"/>
      <c r="E6" s="43"/>
      <c r="F6" s="27"/>
      <c r="G6" s="27"/>
      <c r="H6" s="44"/>
      <c r="I6" s="45" t="s">
        <v>86</v>
      </c>
      <c r="J6" s="45"/>
      <c r="K6" s="45"/>
      <c r="L6" s="27" t="s">
        <v>77</v>
      </c>
      <c r="M6" s="46"/>
    </row>
    <row r="7" spans="1:13">
      <c r="A7" s="27">
        <f>IF(C7&gt;0,3,"")</f>
        <v>3</v>
      </c>
      <c r="B7" s="27">
        <f>IF(C7="","",VLOOKUP(C7,NAME!$B$1:$C$362,2,FALSE))</f>
        <v>24001</v>
      </c>
      <c r="C7" s="41" t="s">
        <v>29</v>
      </c>
      <c r="D7" s="42"/>
      <c r="E7" s="43"/>
      <c r="F7" s="27"/>
      <c r="G7" s="27"/>
      <c r="H7" s="44"/>
      <c r="I7" s="45" t="s">
        <v>87</v>
      </c>
      <c r="J7" s="45" t="s">
        <v>91</v>
      </c>
      <c r="K7" s="45"/>
      <c r="L7" s="27" t="s">
        <v>78</v>
      </c>
      <c r="M7" s="46"/>
    </row>
    <row r="8" spans="1:13">
      <c r="A8" s="27">
        <f>IF(C8&gt;0,4,"")</f>
        <v>4</v>
      </c>
      <c r="B8" s="27">
        <f>IF(C8="","",VLOOKUP(C8,NAME!$B$1:$C$362,2,FALSE))</f>
        <v>21101</v>
      </c>
      <c r="C8" s="41" t="s">
        <v>11</v>
      </c>
      <c r="D8" s="42"/>
      <c r="E8" s="43"/>
      <c r="F8" s="27"/>
      <c r="G8" s="27"/>
      <c r="H8" s="44"/>
      <c r="I8" s="45"/>
      <c r="J8" s="45"/>
      <c r="K8" s="45"/>
      <c r="L8" s="27" t="s">
        <v>79</v>
      </c>
      <c r="M8" s="46"/>
    </row>
    <row r="9" spans="1:13">
      <c r="A9" s="27">
        <f>IF(C9&gt;0,5,"")</f>
        <v>5</v>
      </c>
      <c r="B9" s="27">
        <f>IF(C9="","",VLOOKUP(C9,NAME!$B$1:$C$362,2,FALSE))</f>
        <v>21102</v>
      </c>
      <c r="C9" s="41" t="s">
        <v>13</v>
      </c>
      <c r="D9" s="42"/>
      <c r="E9" s="43"/>
      <c r="F9" s="27"/>
      <c r="G9" s="27"/>
      <c r="H9" s="44"/>
      <c r="I9" s="45"/>
      <c r="J9" s="45"/>
      <c r="K9" s="45"/>
      <c r="L9" s="27" t="s">
        <v>80</v>
      </c>
      <c r="M9" s="46"/>
    </row>
    <row r="10" spans="1:13">
      <c r="A10" s="27">
        <f>IF(C10&gt;0,6,"")</f>
        <v>6</v>
      </c>
      <c r="B10" s="27">
        <f>IF(C10="","",VLOOKUP(C10,NAME!$B$1:$C$362,2,FALSE))</f>
        <v>21002</v>
      </c>
      <c r="C10" s="41" t="s">
        <v>14</v>
      </c>
      <c r="D10" s="42"/>
      <c r="E10" s="43"/>
      <c r="F10" s="27"/>
      <c r="G10" s="27"/>
      <c r="H10" s="44"/>
      <c r="I10" s="45"/>
      <c r="J10" s="45"/>
      <c r="K10" s="45"/>
      <c r="L10" s="27" t="s">
        <v>81</v>
      </c>
      <c r="M10" s="46"/>
    </row>
    <row r="11" spans="1:13">
      <c r="A11" s="27">
        <f>IF(C11&gt;0,7,"")</f>
        <v>7</v>
      </c>
      <c r="B11" s="27">
        <f>IF(C11="","",VLOOKUP(C11,NAME!$B$1:$C$362,2,FALSE))</f>
        <v>21402</v>
      </c>
      <c r="C11" s="41" t="s">
        <v>42</v>
      </c>
      <c r="D11" s="42"/>
      <c r="E11" s="43"/>
      <c r="F11" s="27"/>
      <c r="G11" s="27"/>
      <c r="H11" s="44"/>
      <c r="I11" s="45"/>
      <c r="J11" s="45"/>
      <c r="K11" s="45"/>
      <c r="L11" s="27" t="s">
        <v>82</v>
      </c>
      <c r="M11" s="46"/>
    </row>
    <row r="12" spans="1:13">
      <c r="A12" s="27">
        <f>IF(C12&gt;0,8,"")</f>
        <v>8</v>
      </c>
      <c r="B12" s="27">
        <f>IF(C12="","",VLOOKUP(C12,NAME!$B$1:$C$362,2,FALSE))</f>
        <v>21403</v>
      </c>
      <c r="C12" s="41" t="s">
        <v>43</v>
      </c>
      <c r="D12" s="42"/>
      <c r="E12" s="43"/>
      <c r="F12" s="27"/>
      <c r="G12" s="27"/>
      <c r="H12" s="44"/>
      <c r="I12" s="45"/>
      <c r="J12" s="45"/>
      <c r="K12" s="45"/>
      <c r="L12" s="27" t="s">
        <v>83</v>
      </c>
      <c r="M12" s="46"/>
    </row>
    <row r="13" spans="1:13">
      <c r="A13" s="27">
        <f>IF(C13&gt;0,9,"")</f>
        <v>9</v>
      </c>
      <c r="B13" s="27">
        <f>IF(C13="","",VLOOKUP(C13,NAME!$B$1:$C$362,2,FALSE))</f>
        <v>21404</v>
      </c>
      <c r="C13" s="41" t="s">
        <v>44</v>
      </c>
      <c r="D13" s="42"/>
      <c r="E13" s="43"/>
      <c r="F13" s="27"/>
      <c r="G13" s="27"/>
      <c r="H13" s="44"/>
      <c r="I13" s="45"/>
      <c r="J13" s="45"/>
      <c r="K13" s="45"/>
      <c r="L13" s="27" t="s">
        <v>84</v>
      </c>
      <c r="M13" s="46"/>
    </row>
    <row r="14" spans="1:13">
      <c r="A14" s="27">
        <f>IF(C14&gt;0,10,"")</f>
        <v>10</v>
      </c>
      <c r="B14" s="27">
        <f>IF(C14="","",VLOOKUP(C14,NAME!$B$1:$C$362,2,FALSE))</f>
        <v>21401</v>
      </c>
      <c r="C14" s="41" t="s">
        <v>41</v>
      </c>
      <c r="D14" s="42"/>
      <c r="E14" s="43"/>
      <c r="F14" s="27"/>
      <c r="G14" s="27"/>
      <c r="H14" s="44"/>
      <c r="I14" s="45"/>
      <c r="J14" s="45"/>
      <c r="K14" s="45"/>
      <c r="L14" s="27" t="s">
        <v>85</v>
      </c>
      <c r="M14" s="46"/>
    </row>
    <row r="15" spans="1:13">
      <c r="A15" s="27" t="str">
        <f>IF(C15&gt;0,11,"")</f>
        <v/>
      </c>
      <c r="B15" s="27" t="str">
        <f>IF(C15="","",VLOOKUP(C15,NAME!$B$1:$C$362,2,FALSE))</f>
        <v/>
      </c>
      <c r="C15" s="41"/>
      <c r="D15" s="42"/>
      <c r="E15" s="43"/>
      <c r="F15" s="27"/>
      <c r="G15" s="27"/>
      <c r="H15" s="44"/>
      <c r="I15" s="45"/>
      <c r="J15" s="45"/>
      <c r="K15" s="45"/>
      <c r="L15" s="46"/>
      <c r="M15" s="46"/>
    </row>
    <row r="16" spans="1:13">
      <c r="A16" s="27"/>
      <c r="B16" s="27"/>
      <c r="C16" s="41"/>
      <c r="D16" s="42"/>
      <c r="E16" s="43"/>
      <c r="F16" s="27"/>
      <c r="G16" s="27"/>
      <c r="H16" s="44"/>
      <c r="I16" s="45"/>
      <c r="J16" s="45"/>
      <c r="K16" s="45"/>
      <c r="L16" s="46"/>
      <c r="M16" s="46"/>
    </row>
    <row r="17" spans="1:13">
      <c r="A17" s="27" t="str">
        <f>IF(C17&gt;0,13,"")</f>
        <v/>
      </c>
      <c r="B17" s="27" t="str">
        <f>IF(C17="","",VLOOKUP(C17,NAME!$B$1:$C$362,2,FALSE))</f>
        <v/>
      </c>
      <c r="C17" s="41"/>
      <c r="D17" s="42"/>
      <c r="E17" s="43"/>
      <c r="F17" s="27"/>
      <c r="G17" s="27"/>
      <c r="H17" s="44"/>
      <c r="I17" s="45"/>
      <c r="J17" s="45"/>
      <c r="K17" s="45"/>
      <c r="L17" s="46"/>
      <c r="M17" s="46"/>
    </row>
    <row r="18" spans="1:13">
      <c r="A18" s="27" t="str">
        <f>IF(C18&gt;0,14,"")</f>
        <v/>
      </c>
      <c r="B18" s="27" t="str">
        <f>IF(C18="","",VLOOKUP(C18,NAME!$B$1:$C$362,2,FALSE))</f>
        <v/>
      </c>
      <c r="C18" s="41"/>
      <c r="D18" s="42"/>
      <c r="E18" s="43"/>
      <c r="F18" s="27"/>
      <c r="G18" s="27"/>
      <c r="H18" s="44"/>
      <c r="I18" s="45"/>
      <c r="J18" s="45"/>
      <c r="K18" s="45"/>
      <c r="L18" s="46"/>
      <c r="M18" s="46"/>
    </row>
    <row r="19" spans="1:13">
      <c r="A19" s="27" t="str">
        <f>IF(C19&gt;0,15,"")</f>
        <v/>
      </c>
      <c r="B19" s="27" t="str">
        <f>IF(C19="","",VLOOKUP(C19,NAME!$B$1:$C$362,2,FALSE))</f>
        <v/>
      </c>
      <c r="C19" s="41"/>
      <c r="D19" s="42"/>
      <c r="E19" s="43"/>
      <c r="F19" s="27"/>
      <c r="G19" s="27"/>
      <c r="H19" s="44"/>
      <c r="I19" s="45"/>
      <c r="J19" s="45"/>
      <c r="K19" s="45"/>
      <c r="L19" s="46"/>
      <c r="M19" s="46"/>
    </row>
  </sheetData>
  <mergeCells count="3">
    <mergeCell ref="D1:H1"/>
    <mergeCell ref="I3:K3"/>
    <mergeCell ref="A4:C4"/>
  </mergeCells>
  <conditionalFormatting sqref="F5:G19">
    <cfRule type="expression" dxfId="1" priority="1">
      <formula>$E5="ไม่ทำOT"</formula>
    </cfRule>
    <cfRule type="expression" dxfId="0" priority="2">
      <formula>$E5=""</formula>
    </cfRule>
  </conditionalFormatting>
  <dataValidations count="5">
    <dataValidation type="list" allowBlank="1" showInputMessage="1" showErrorMessage="1" sqref="C5:C19">
      <formula1>NAME</formula1>
    </dataValidation>
    <dataValidation type="list" allowBlank="1" showInputMessage="1" showErrorMessage="1" sqref="D5:D19">
      <formula1>SATATUS</formula1>
    </dataValidation>
    <dataValidation type="list" allowBlank="1" showInputMessage="1" showErrorMessage="1" sqref="E5:E19">
      <formula1>OT</formula1>
    </dataValidation>
    <dataValidation type="list" allowBlank="1" showInputMessage="1" showErrorMessage="1" sqref="I5:K19">
      <formula1>Detail</formula1>
    </dataValidation>
    <dataValidation type="list" allowBlank="1" showInputMessage="1" showErrorMessage="1" sqref="H5:H19">
      <formula1>HOT</formula1>
    </dataValidation>
  </dataValidation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NAME</vt:lpstr>
      <vt:lpstr>LIST TABLE</vt:lpstr>
      <vt:lpstr>Master</vt:lpstr>
      <vt:lpstr>23</vt:lpstr>
      <vt:lpstr>Detail</vt:lpstr>
      <vt:lpstr>HOT</vt:lpstr>
      <vt:lpstr>NAME</vt:lpstr>
      <vt:lpstr>OT</vt:lpstr>
      <vt:lpstr>SATATUS</vt:lpstr>
    </vt:vector>
  </TitlesOfParts>
  <Company>Riceland International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hirun</dc:creator>
  <cp:lastModifiedBy>hirunc</cp:lastModifiedBy>
  <dcterms:created xsi:type="dcterms:W3CDTF">2015-09-04T04:00:48Z</dcterms:created>
  <dcterms:modified xsi:type="dcterms:W3CDTF">2015-09-29T02:42:36Z</dcterms:modified>
</cp:coreProperties>
</file>